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8.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4540" yWindow="252" windowWidth="13740" windowHeight="8388" firstSheet="10" activeTab="14"/>
  </bookViews>
  <sheets>
    <sheet name="Startseite" sheetId="1" r:id="rId1"/>
    <sheet name="So bedienen Sie das Tool" sheetId="2" r:id="rId2"/>
    <sheet name="Anwenderhilfe für Excel" sheetId="3" r:id="rId3"/>
    <sheet name="Unternehmensdaten" sheetId="4" r:id="rId4"/>
    <sheet name="Kalk. Kosten" sheetId="5" r:id="rId5"/>
    <sheet name="Kostenplan. u. -trennung" sheetId="6" r:id="rId6"/>
    <sheet name="Vorwärts" sheetId="7" r:id="rId7"/>
    <sheet name="Rückwärts" sheetId="8" r:id="rId8"/>
    <sheet name="Differenz" sheetId="9" r:id="rId9"/>
    <sheet name="Aufschlag - Abschlag" sheetId="10" r:id="rId10"/>
    <sheet name="Sonderangebote" sheetId="11" r:id="rId11"/>
    <sheet name="Mehrumsatz" sheetId="12" r:id="rId12"/>
    <sheet name="Mindestumsatz" sheetId="13" r:id="rId13"/>
    <sheet name="TabVorlage" sheetId="14" state="hidden" r:id="rId14"/>
    <sheet name="Tabelle1" sheetId="15" r:id="rId15"/>
  </sheets>
  <definedNames>
    <definedName name="__123Graph_A" localSheetId="3" hidden="1">'Unternehmensdaten'!#REF!</definedName>
    <definedName name="__123Graph_ADIAGR1" localSheetId="3" hidden="1">'Unternehmensdaten'!#REF!</definedName>
    <definedName name="__123Graph_BDIAGR1" localSheetId="3" hidden="1">'Unternehmensdaten'!#REF!</definedName>
    <definedName name="__123Graph_X" localSheetId="3" hidden="1">'Unternehmensdaten'!#REF!</definedName>
    <definedName name="__123Graph_XDIAGR1" localSheetId="3" hidden="1">'Unternehmensdaten'!#REF!</definedName>
    <definedName name="_Fill" localSheetId="3" hidden="1">'Unternehmensdaten'!#REF!</definedName>
    <definedName name="ACwvu.Handel_Rückwärts." localSheetId="9" hidden="1">'Aufschlag - Abschlag'!#REF!</definedName>
    <definedName name="ACwvu.Handel_Rückwärts." localSheetId="7" hidden="1">'Rückwärts'!$F$7</definedName>
    <definedName name="ACwvu.Handel_Rückwärts." localSheetId="6" hidden="1">'Vorwärts'!#REF!</definedName>
    <definedName name="ACwvu.Handel_Vorwärts." localSheetId="9" hidden="1">'Aufschlag - Abschlag'!#REF!</definedName>
    <definedName name="ACwvu.Handel_Vorwärts." localSheetId="7" hidden="1">'Rückwärts'!#REF!</definedName>
    <definedName name="ACwvu.Handel_Vorwärts." localSheetId="6" hidden="1">'Vorwärts'!$C$7</definedName>
    <definedName name="dnd2" localSheetId="4">'Kalk. Kosten'!#REF!</definedName>
    <definedName name="dnd3" localSheetId="4">'Kalk. Kosten'!#REF!</definedName>
    <definedName name="_xlnm.Print_Area" localSheetId="9">'Aufschlag - Abschlag'!$B$6:$G$57</definedName>
    <definedName name="_xlnm.Print_Area" localSheetId="8">'Differenz'!$B$6:$J$35</definedName>
    <definedName name="_xlnm.Print_Area" localSheetId="4">'Kalk. Kosten'!$B$6:$J$57</definedName>
    <definedName name="_xlnm.Print_Area" localSheetId="5">'Kostenplan. u. -trennung'!$B$6:$H$52</definedName>
    <definedName name="_xlnm.Print_Area" localSheetId="11">'Mehrumsatz'!$B$6:$Q$26</definedName>
    <definedName name="_xlnm.Print_Area" localSheetId="12">'Mindestumsatz'!$B$6:$L$23</definedName>
    <definedName name="_xlnm.Print_Area" localSheetId="7">'Rückwärts'!$B$6:$J$51</definedName>
    <definedName name="_xlnm.Print_Area" localSheetId="10">'Sonderangebote'!$B$6:$Q$26</definedName>
    <definedName name="_xlnm.Print_Area" localSheetId="3">'Unternehmensdaten'!$B$6:$K$22</definedName>
    <definedName name="_xlnm.Print_Area" localSheetId="6">'Vorwärts'!$B$6:$K$53</definedName>
    <definedName name="Druckbereich_MI" localSheetId="3">'Unternehmensdaten'!$C$7:$H$7</definedName>
    <definedName name="FK" localSheetId="3">'Unternehmensdaten'!#REF!</definedName>
    <definedName name="fotokpl" localSheetId="11" hidden="1">{#N/A,#N/A,TRUE,"Planung";#N/A,#N/A,TRUE,"System";#N/A,#N/A,TRUE,"Lohn";#N/A,#N/A,TRUE,"Handel";#N/A,#N/A,TRUE,"DBR"}</definedName>
    <definedName name="fotokpl" localSheetId="7" hidden="1">{#N/A,#N/A,TRUE,"Planung";#N/A,#N/A,TRUE,"System";#N/A,#N/A,TRUE,"Lohn";#N/A,#N/A,TRUE,"Handel";#N/A,#N/A,TRUE,"DBR"}</definedName>
    <definedName name="fotokpl" localSheetId="10" hidden="1">{#N/A,#N/A,TRUE,"Planung";#N/A,#N/A,TRUE,"System";#N/A,#N/A,TRUE,"Lohn";#N/A,#N/A,TRUE,"Handel";#N/A,#N/A,TRUE,"DBR"}</definedName>
    <definedName name="fotokpl" localSheetId="3" hidden="1">{#N/A,#N/A,TRUE,"Planung";#N/A,#N/A,TRUE,"System";#N/A,#N/A,TRUE,"Lohn";#N/A,#N/A,TRUE,"Handel";#N/A,#N/A,TRUE,"DBR"}</definedName>
    <definedName name="fotokpl" localSheetId="6" hidden="1">{#N/A,#N/A,TRUE,"Planung";#N/A,#N/A,TRUE,"System";#N/A,#N/A,TRUE,"Lohn";#N/A,#N/A,TRUE,"Handel";#N/A,#N/A,TRUE,"DBR"}</definedName>
    <definedName name="fotokpl" hidden="1">{#N/A,#N/A,TRUE,"Planung";#N/A,#N/A,TRUE,"System";#N/A,#N/A,TRUE,"Lohn";#N/A,#N/A,TRUE,"Handel";#N/A,#N/A,TRUE,"DBR"}</definedName>
    <definedName name="KALKHAN">'Differenz'!$D$18:$I$37</definedName>
    <definedName name="KOSTEN" localSheetId="3">'Unternehmensdaten'!#REF!</definedName>
    <definedName name="P" localSheetId="3">'Unternehmensdaten'!#REF!</definedName>
    <definedName name="Swvu.Handel_Rückwärts." localSheetId="9" hidden="1">'Aufschlag - Abschlag'!#REF!</definedName>
    <definedName name="Swvu.Handel_Rückwärts." localSheetId="7" hidden="1">'Rückwärts'!$F$7</definedName>
    <definedName name="Swvu.Handel_Rückwärts." localSheetId="6" hidden="1">'Vorwärts'!#REF!</definedName>
    <definedName name="Swvu.Handel_Vorwärts." localSheetId="9" hidden="1">'Aufschlag - Abschlag'!#REF!</definedName>
    <definedName name="Swvu.Handel_Vorwärts." localSheetId="7" hidden="1">'Rückwärts'!#REF!</definedName>
    <definedName name="Swvu.Handel_Vorwärts." localSheetId="6" hidden="1">'Vorwärts'!$C$7</definedName>
    <definedName name="test" localSheetId="11" hidden="1">{#N/A,#N/A,TRUE,"Planung";#N/A,#N/A,TRUE,"System";#N/A,#N/A,TRUE,"Lohn";#N/A,#N/A,TRUE,"Handel";#N/A,#N/A,TRUE,"DBR"}</definedName>
    <definedName name="test" localSheetId="7" hidden="1">{#N/A,#N/A,TRUE,"Planung";#N/A,#N/A,TRUE,"System";#N/A,#N/A,TRUE,"Lohn";#N/A,#N/A,TRUE,"Handel";#N/A,#N/A,TRUE,"DBR"}</definedName>
    <definedName name="test" localSheetId="10" hidden="1">{#N/A,#N/A,TRUE,"Planung";#N/A,#N/A,TRUE,"System";#N/A,#N/A,TRUE,"Lohn";#N/A,#N/A,TRUE,"Handel";#N/A,#N/A,TRUE,"DBR"}</definedName>
    <definedName name="test" localSheetId="3" hidden="1">{#N/A,#N/A,TRUE,"Planung";#N/A,#N/A,TRUE,"System";#N/A,#N/A,TRUE,"Lohn";#N/A,#N/A,TRUE,"Handel";#N/A,#N/A,TRUE,"DBR"}</definedName>
    <definedName name="test" localSheetId="6" hidden="1">{#N/A,#N/A,TRUE,"Planung";#N/A,#N/A,TRUE,"System";#N/A,#N/A,TRUE,"Lohn";#N/A,#N/A,TRUE,"Handel";#N/A,#N/A,TRUE,"DBR"}</definedName>
    <definedName name="test" hidden="1">{#N/A,#N/A,TRUE,"Planung";#N/A,#N/A,TRUE,"System";#N/A,#N/A,TRUE,"Lohn";#N/A,#N/A,TRUE,"Handel";#N/A,#N/A,TRUE,"DBR"}</definedName>
    <definedName name="VK" localSheetId="3">'Unternehmensdaten'!#REF!</definedName>
    <definedName name="wbw2" localSheetId="4">'Kalk. Kosten'!#REF!</definedName>
    <definedName name="wbw3" localSheetId="4">'Kalk. Kosten'!#REF!</definedName>
    <definedName name="wrn.FOTOKPL." localSheetId="9" hidden="1">{#N/A,#N/A,TRUE,"Planung";#N/A,#N/A,TRUE,"System";#N/A,#N/A,TRUE,"Lohn";#N/A,#N/A,TRUE,"Handel";#N/A,#N/A,TRUE,"DBR"}</definedName>
    <definedName name="wrn.FOTOKPL." localSheetId="11" hidden="1">{#N/A,#N/A,TRUE,"Planung";#N/A,#N/A,TRUE,"System";#N/A,#N/A,TRUE,"Lohn";#N/A,#N/A,TRUE,"Handel";#N/A,#N/A,TRUE,"DBR"}</definedName>
    <definedName name="wrn.FOTOKPL." localSheetId="7" hidden="1">{#N/A,#N/A,TRUE,"Planung";#N/A,#N/A,TRUE,"System";#N/A,#N/A,TRUE,"Lohn";#N/A,#N/A,TRUE,"Handel";#N/A,#N/A,TRUE,"DBR"}</definedName>
    <definedName name="wrn.FOTOKPL." localSheetId="10" hidden="1">{#N/A,#N/A,TRUE,"Planung";#N/A,#N/A,TRUE,"System";#N/A,#N/A,TRUE,"Lohn";#N/A,#N/A,TRUE,"Handel";#N/A,#N/A,TRUE,"DBR"}</definedName>
    <definedName name="wrn.FOTOKPL." localSheetId="3" hidden="1">{#N/A,#N/A,TRUE,"Planung";#N/A,#N/A,TRUE,"System";#N/A,#N/A,TRUE,"Lohn";#N/A,#N/A,TRUE,"Handel";#N/A,#N/A,TRUE,"DBR"}</definedName>
    <definedName name="wrn.FOTOKPL." localSheetId="6" hidden="1">{#N/A,#N/A,TRUE,"Planung";#N/A,#N/A,TRUE,"System";#N/A,#N/A,TRUE,"Lohn";#N/A,#N/A,TRUE,"Handel";#N/A,#N/A,TRUE,"DBR"}</definedName>
    <definedName name="wrn.FOTOKPL." hidden="1">{#N/A,#N/A,TRUE,"Planung";#N/A,#N/A,TRUE,"System";#N/A,#N/A,TRUE,"Lohn";#N/A,#N/A,TRUE,"Handel";#N/A,#N/A,TRUE,"DBR"}</definedName>
    <definedName name="wvu.Handel_Rückwärts." localSheetId="9" hidden="1">{TRUE,TRUE,-1.25,-15.5,484.5,366,FALSE,FALSE,FALSE,TRUE,0,10,#N/A,1,2,7.8196721311475414,1,3,FALSE,TRUE,3,TRUE,1,TRUE,100,"Swvu.Handel_R?ckw?rts.","ACwvu.Handel_R?ckw?rts.",#N/A,FALSE,FALSE,0.61,0.23,1.4,0.984251969,1,"&amp;LWalter Schanz:&amp;CSo kalkulieren Fotografen!&amp;R&amp;A / Seite &amp;P","&amp;CFotoWerkstatt Belz - 22.01.95",FALSE,FALSE,FALSE,FALSE,1,100,#N/A,#N/A,"=R1C2:R44C9",FALSE,#N/A,#N/A,FALSE,FALSE,TRUE,9,65532,65532,FALSE,FALSE,FALSE,FALSE,TRUE}</definedName>
    <definedName name="wvu.Handel_Rückwärts." localSheetId="7" hidden="1">{TRUE,TRUE,-1.25,-15.5,484.5,366,FALSE,FALSE,FALSE,TRUE,0,10,#N/A,1,2,7.8196721311475414,1,3,FALSE,TRUE,3,TRUE,1,TRUE,100,"Swvu.Handel_R?ckw?rts.","ACwvu.Handel_R?ckw?rts.",#N/A,FALSE,FALSE,0.61,0.23,1.4,0.984251969,1,"&amp;LWalter Schanz:&amp;CSo kalkulieren Fotografen!&amp;R&amp;A / Seite &amp;P","&amp;CFotoWerkstatt Belz - 22.01.95",FALSE,FALSE,FALSE,FALSE,1,100,#N/A,#N/A,"=R1C2:R44C9",FALSE,#N/A,#N/A,FALSE,FALSE,TRUE,9,65532,65532,FALSE,FALSE,FALSE,FALSE,TRUE}</definedName>
    <definedName name="wvu.Handel_Rückwärts." localSheetId="6" hidden="1">{TRUE,TRUE,-1.25,-15.5,484.5,366,FALSE,FALSE,FALSE,TRUE,0,10,#N/A,1,2,7.8196721311475414,1,3,FALSE,TRUE,3,TRUE,1,TRUE,100,"Swvu.Handel_R?ckw?rts.","ACwvu.Handel_R?ckw?rts.",#N/A,FALSE,FALSE,0.61,0.23,1.4,0.984251969,1,"&amp;LWalter Schanz:&amp;CSo kalkulieren Fotografen!&amp;R&amp;A / Seite &amp;P","&amp;CFotoWerkstatt Belz - 22.01.95",FALSE,FALSE,FALSE,FALSE,1,100,#N/A,#N/A,"=R1C2:R44C9",FALSE,#N/A,#N/A,FALSE,FALSE,TRUE,9,65532,65532,FALSE,FALSE,FALSE,FALSE,TRUE}</definedName>
    <definedName name="wvu.Handel_Vorwärts." localSheetId="9" hidden="1">{TRUE,TRUE,-0.8,-17,618,452.4,FALSE,FALSE,FALSE,TRUE,0,1,#N/A,1,2,10.16,1,3,FALSE,TRUE,3,TRUE,1,TRUE,100,"Swvu.Handel_Vorw?rts.","ACwvu.Handel_Vorw?rts.",#N/A,FALSE,FALSE,0.5,0.23,1.4,0.984251969,1,"&amp;LWalter Schanz:&amp;CSo kalkulieren Fotografen!&amp;R&amp;A / Seite &amp;P","&amp;CFotoWerkstatt Belz - 22.01.95",FALSE,FALSE,FALSE,FALSE,1,100,#N/A,#N/A,"=R1C2:R44C9",FALSE,#N/A,#N/A,FALSE,FALSE,TRUE,9,65532,65532,FALSE,FALSE,FALSE,FALSE,TRUE}</definedName>
    <definedName name="wvu.Handel_Vorwärts." localSheetId="7" hidden="1">{TRUE,TRUE,-0.8,-17,618,452.4,FALSE,FALSE,FALSE,TRUE,0,1,#N/A,1,2,10.16,1,3,FALSE,TRUE,3,TRUE,1,TRUE,100,"Swvu.Handel_Vorw?rts.","ACwvu.Handel_Vorw?rts.",#N/A,FALSE,FALSE,0.5,0.23,1.4,0.984251969,1,"&amp;LWalter Schanz:&amp;CSo kalkulieren Fotografen!&amp;R&amp;A / Seite &amp;P","&amp;CFotoWerkstatt Belz - 22.01.95",FALSE,FALSE,FALSE,FALSE,1,100,#N/A,#N/A,"=R1C2:R44C9",FALSE,#N/A,#N/A,FALSE,FALSE,TRUE,9,65532,65532,FALSE,FALSE,FALSE,FALSE,TRUE}</definedName>
    <definedName name="wvu.Handel_Vorwärts." localSheetId="6" hidden="1">{TRUE,TRUE,-0.8,-17,618,452.4,FALSE,FALSE,FALSE,TRUE,0,1,#N/A,1,2,10.16,1,3,FALSE,TRUE,3,TRUE,1,TRUE,100,"Swvu.Handel_Vorw?rts.","ACwvu.Handel_Vorw?rts.",#N/A,FALSE,FALSE,0.5,0.23,1.4,0.984251969,1,"&amp;LWalter Schanz:&amp;CSo kalkulieren Fotografen!&amp;R&amp;A / Seite &amp;P","&amp;CFotoWerkstatt Belz - 22.01.95",FALSE,FALSE,FALSE,FALSE,1,100,#N/A,#N/A,"=R1C2:R44C9",FALSE,#N/A,#N/A,FALSE,FALSE,TRUE,9,65532,65532,FALSE,FALSE,FALSE,FALSE,TRUE}</definedName>
  </definedNames>
  <calcPr fullCalcOnLoad="1"/>
</workbook>
</file>

<file path=xl/comments1.xml><?xml version="1.0" encoding="utf-8"?>
<comments xmlns="http://schemas.openxmlformats.org/spreadsheetml/2006/main">
  <authors>
    <author>M?ller, Manuela</author>
  </authors>
  <commentList>
    <comment ref="F30" authorId="0">
      <text>
        <r>
          <rPr>
            <b/>
            <sz val="8"/>
            <rFont val="Tahoma"/>
            <family val="0"/>
          </rPr>
          <t>Müller, Manuela:</t>
        </r>
        <r>
          <rPr>
            <sz val="8"/>
            <rFont val="Tahoma"/>
            <family val="0"/>
          </rPr>
          <t xml:space="preserve">
Schaltfläche entfernen</t>
        </r>
      </text>
    </comment>
  </commentList>
</comments>
</file>

<file path=xl/comments2.xml><?xml version="1.0" encoding="utf-8"?>
<comments xmlns="http://schemas.openxmlformats.org/spreadsheetml/2006/main">
  <authors>
    <author>M?ller, Manuela</author>
  </authors>
  <commentList>
    <comment ref="I28" authorId="0">
      <text>
        <r>
          <rPr>
            <b/>
            <sz val="8"/>
            <rFont val="Tahoma"/>
            <family val="0"/>
          </rPr>
          <t>Müller, Manuela:</t>
        </r>
        <r>
          <rPr>
            <sz val="8"/>
            <rFont val="Tahoma"/>
            <family val="0"/>
          </rPr>
          <t xml:space="preserve">
z. B. beim Urlaubsplaner sollten die Schaltfläche auf ein Sheet mit dem jeweiligen Unterpunkt verlinken.
Auf diese Weise müssen die Anwender nicht so viel scrollen und haben einen besseren Überblick.</t>
        </r>
      </text>
    </comment>
  </commentList>
</comments>
</file>

<file path=xl/comments5.xml><?xml version="1.0" encoding="utf-8"?>
<comments xmlns="http://schemas.openxmlformats.org/spreadsheetml/2006/main">
  <authors>
    <author>Redmark - Haufe Mediengruppe</author>
  </authors>
  <commentList>
    <comment ref="C13" authorId="0">
      <text>
        <r>
          <rPr>
            <sz val="8"/>
            <rFont val="Tahoma"/>
            <family val="2"/>
          </rPr>
          <t>Geben Sie hier Ihre Umsatzerwartung für das nächste Geschäftsjahr sowie den geplanten prozentualen Gewinn ein.</t>
        </r>
        <r>
          <rPr>
            <sz val="8"/>
            <rFont val="Tahoma"/>
            <family val="0"/>
          </rPr>
          <t xml:space="preserve">
</t>
        </r>
      </text>
    </comment>
    <comment ref="C20" authorId="0">
      <text>
        <r>
          <rPr>
            <sz val="8"/>
            <rFont val="Tahoma"/>
            <family val="2"/>
          </rPr>
          <t>Geben Sie hier den gewünschten Stundenlohn sowie einen prozentualen angemessenen Mehrarbeitszuschlag, Ihre Tagesarbeitszeit und die geplanten Jahresarbeitstage ein. Zu berücksichtigen sind außerdem die voraussichtlichen Versicherungsbeiträge und ggf. Weihnachts-/Urlaubsgeld.</t>
        </r>
      </text>
    </comment>
    <comment ref="C35" authorId="0">
      <text>
        <r>
          <rPr>
            <sz val="8"/>
            <rFont val="Tahoma"/>
            <family val="2"/>
          </rPr>
          <t>Zur Ermittlung der kalkulatorischen Zinsen geben Sie hier die Höhe Ihres Eigenkapitals und den marktüblichen Zinssatz an.</t>
        </r>
        <r>
          <rPr>
            <sz val="8"/>
            <rFont val="Tahoma"/>
            <family val="0"/>
          </rPr>
          <t xml:space="preserve">
</t>
        </r>
      </text>
    </comment>
    <comment ref="C41" authorId="0">
      <text>
        <r>
          <rPr>
            <sz val="8"/>
            <rFont val="Tahoma"/>
            <family val="2"/>
          </rPr>
          <t xml:space="preserve">Geben Sie hier den alternativ am Markt erzielbaren Quadratmeterpreis sowie die Größe der Räume ein, wenn </t>
        </r>
        <r>
          <rPr>
            <sz val="8"/>
            <rFont val="Tahoma"/>
            <family val="0"/>
          </rPr>
          <t>Sie eigene Räume für die Ausübung Ihrer Geschäftstätigkeit nutzen.</t>
        </r>
      </text>
    </comment>
    <comment ref="C51" authorId="0">
      <text>
        <r>
          <rPr>
            <sz val="8"/>
            <rFont val="Tahoma"/>
            <family val="2"/>
          </rPr>
          <t>Zur Ermittlung der kalkulatorischen Abschreibungen geben Sie hier den Wiederbeschaffungswert Ihres Anlagevermögens sowie die geschätzte durchschnittliche Nutzungsdauer ein.</t>
        </r>
        <r>
          <rPr>
            <sz val="8"/>
            <rFont val="Tahoma"/>
            <family val="0"/>
          </rPr>
          <t xml:space="preserve">
</t>
        </r>
      </text>
    </comment>
    <comment ref="H56" authorId="0">
      <text>
        <r>
          <rPr>
            <sz val="8"/>
            <rFont val="Tahoma"/>
            <family val="2"/>
          </rPr>
          <t>Wenn die kalkulatorischen Abschreibungen geringer sind als die steuerlichen, dann setzen Sie die steuerlichen Abschreibungen ein.</t>
        </r>
        <r>
          <rPr>
            <sz val="8"/>
            <rFont val="Tahoma"/>
            <family val="0"/>
          </rPr>
          <t xml:space="preserve">
</t>
        </r>
      </text>
    </comment>
  </commentList>
</comments>
</file>

<file path=xl/comments6.xml><?xml version="1.0" encoding="utf-8"?>
<comments xmlns="http://schemas.openxmlformats.org/spreadsheetml/2006/main">
  <authors>
    <author>Redmark - Haufe Mediengruppe</author>
  </authors>
  <commentList>
    <comment ref="D9" authorId="0">
      <text>
        <r>
          <rPr>
            <sz val="8"/>
            <rFont val="Tahoma"/>
            <family val="2"/>
          </rPr>
          <t>Geben Sie in dieser Spalte Ihre betrieblichen Kosten lt. Bilanz ein.</t>
        </r>
        <r>
          <rPr>
            <sz val="8"/>
            <rFont val="Tahoma"/>
            <family val="0"/>
          </rPr>
          <t xml:space="preserve">
</t>
        </r>
      </text>
    </comment>
    <comment ref="E9" authorId="0">
      <text>
        <r>
          <rPr>
            <sz val="8"/>
            <rFont val="Tahoma"/>
            <family val="2"/>
          </rPr>
          <t>Geben Sie in dieser Spalte Ihre entsprechenden Plankosten für das neue Geschäftsjahr ein.</t>
        </r>
        <r>
          <rPr>
            <sz val="8"/>
            <rFont val="Tahoma"/>
            <family val="0"/>
          </rPr>
          <t xml:space="preserve">
</t>
        </r>
      </text>
    </comment>
    <comment ref="F9" authorId="0">
      <text>
        <r>
          <rPr>
            <sz val="8"/>
            <rFont val="Tahoma"/>
            <family val="2"/>
          </rPr>
          <t>Teilen Sie Ihre betrieblichen Plankosten in dieser und der folgenden Spalte auf die einzelnen Warengruppen auf.</t>
        </r>
        <r>
          <rPr>
            <sz val="8"/>
            <rFont val="Tahoma"/>
            <family val="0"/>
          </rPr>
          <t xml:space="preserve">
</t>
        </r>
      </text>
    </comment>
  </commentList>
</comments>
</file>

<file path=xl/comments7.xml><?xml version="1.0" encoding="utf-8"?>
<comments xmlns="http://schemas.openxmlformats.org/spreadsheetml/2006/main">
  <authors>
    <author>Redmark - Haufe Mediengruppe</author>
  </authors>
  <commentList>
    <comment ref="E28" authorId="0">
      <text>
        <r>
          <rPr>
            <sz val="8"/>
            <rFont val="Tahoma"/>
            <family val="2"/>
          </rPr>
          <t>Gesamtkosten laut "Kostenplan. u. -trennung" - ohne Bezugskosten</t>
        </r>
        <r>
          <rPr>
            <sz val="8"/>
            <rFont val="Tahoma"/>
            <family val="0"/>
          </rPr>
          <t xml:space="preserve">
</t>
        </r>
      </text>
    </comment>
    <comment ref="E25" authorId="0">
      <text>
        <r>
          <rPr>
            <sz val="8"/>
            <rFont val="Tahoma"/>
            <family val="0"/>
          </rPr>
          <t xml:space="preserve">"Sonstige Kosten" aus "Kostenplanung u. -trennung"
</t>
        </r>
      </text>
    </comment>
  </commentList>
</comments>
</file>

<file path=xl/comments8.xml><?xml version="1.0" encoding="utf-8"?>
<comments xmlns="http://schemas.openxmlformats.org/spreadsheetml/2006/main">
  <authors>
    <author>Redmark - Haufe Mediengruppe</author>
  </authors>
  <commentList>
    <comment ref="E24" authorId="0">
      <text>
        <r>
          <rPr>
            <sz val="8"/>
            <rFont val="Tahoma"/>
            <family val="2"/>
          </rPr>
          <t>"Sonstige Kosten" aus "Kostenplanung u. -trennung"</t>
        </r>
        <r>
          <rPr>
            <sz val="8"/>
            <rFont val="Tahoma"/>
            <family val="0"/>
          </rPr>
          <t xml:space="preserve">
</t>
        </r>
      </text>
    </comment>
    <comment ref="E27" authorId="0">
      <text>
        <r>
          <rPr>
            <sz val="8"/>
            <rFont val="Tahoma"/>
            <family val="2"/>
          </rPr>
          <t>Gesamtkosten laut "Kostenplan. u. -trennung" - ohne Bezugskosten</t>
        </r>
      </text>
    </comment>
  </commentList>
</comments>
</file>

<file path=xl/comments9.xml><?xml version="1.0" encoding="utf-8"?>
<comments xmlns="http://schemas.openxmlformats.org/spreadsheetml/2006/main">
  <authors>
    <author>Redmark - Haufe Mediengruppe</author>
  </authors>
  <commentList>
    <comment ref="D22" authorId="0">
      <text>
        <r>
          <rPr>
            <sz val="8"/>
            <rFont val="Tahoma"/>
            <family val="2"/>
          </rPr>
          <t xml:space="preserve">Gesamtkosten laut "Kostenplan. u. -trennung" - ohne Bezugskosten
</t>
        </r>
      </text>
    </comment>
  </commentList>
</comments>
</file>

<file path=xl/sharedStrings.xml><?xml version="1.0" encoding="utf-8"?>
<sst xmlns="http://schemas.openxmlformats.org/spreadsheetml/2006/main" count="383" uniqueCount="276">
  <si>
    <t>Verfügbare Tabellen</t>
  </si>
  <si>
    <t>Anwenderhilfe für Excel</t>
  </si>
  <si>
    <t>Vollbild</t>
  </si>
  <si>
    <t>Titel</t>
  </si>
  <si>
    <t>Kopf- und Fußzeile bearbeiten</t>
  </si>
  <si>
    <t xml:space="preserve">fest, welchen Eintrag Sie in der Kopf- oder Fußzeile haben möchten. </t>
  </si>
  <si>
    <t>Sie haben die Möglichkeit, die Kopf- und Fußzeilendefinitionen für die aktive Tabelle bzw. für</t>
  </si>
  <si>
    <t>alle Tabellen der aktiven Arbeitsmappe einzufügen.</t>
  </si>
  <si>
    <r>
      <t xml:space="preserve">Über die Schaltfläche </t>
    </r>
    <r>
      <rPr>
        <b/>
        <sz val="10"/>
        <rFont val="Arial"/>
        <family val="2"/>
      </rPr>
      <t>Initialisieren</t>
    </r>
    <r>
      <rPr>
        <sz val="10"/>
        <rFont val="Arial"/>
        <family val="2"/>
      </rPr>
      <t xml:space="preserve"> löschen Sie alle Kopf- und Fußzeileneinträge der aktiven</t>
    </r>
  </si>
  <si>
    <t>Tabelle bzw. aller Tabellen der aktiven Arbeitsmappe.</t>
  </si>
  <si>
    <t>Für die Festlegung der Kopf- und Fußzeileneinträge stehen Ihnen zwei Register zur Verfügung.</t>
  </si>
  <si>
    <t>Über diesen Menübefehl stellen Sie die Vollbildansicht von Excel ein. Bei dieser Ansicht werden</t>
  </si>
  <si>
    <t>zu beenden.</t>
  </si>
  <si>
    <r>
      <t xml:space="preserve">alle Symbolleisten temporär ausgeblendet. Drücken Sie die Taste </t>
    </r>
    <r>
      <rPr>
        <b/>
        <sz val="10"/>
        <rFont val="Arial"/>
        <family val="2"/>
      </rPr>
      <t>ESC</t>
    </r>
    <r>
      <rPr>
        <sz val="10"/>
        <rFont val="Arial"/>
        <family val="0"/>
      </rPr>
      <t>, um diese Vollbildansicht</t>
    </r>
  </si>
  <si>
    <t>Normalansicht</t>
  </si>
  <si>
    <t xml:space="preserve">Über diesen Menübefehl stellen Sie die Normalansicht von Excel ein. </t>
  </si>
  <si>
    <t>Die Funktionen</t>
  </si>
  <si>
    <t>Zeilen- und Spaltenköpfe</t>
  </si>
  <si>
    <t>ausschalten. Dabei wird bei jedem Tabellenwechsel geprüft, wie der momentane Status der</t>
  </si>
  <si>
    <t>gesetzt oder weggenommen.</t>
  </si>
  <si>
    <t>Gitternetz</t>
  </si>
  <si>
    <t>Dabei wird bei jedem Tabellenwechsel geprüft, wie der momentane Status des Gitternetzes ist.</t>
  </si>
  <si>
    <t>direkt in die Seitenansicht wechseln, um die Ergebnisse zu kontrollieren.</t>
  </si>
  <si>
    <t>So bedienen Sie das Tool</t>
  </si>
  <si>
    <t>Navigation</t>
  </si>
  <si>
    <t>zurück zum Anfang dieser Seite</t>
  </si>
  <si>
    <t>Blattschutz/Anpassen der Lösung</t>
  </si>
  <si>
    <t>So können Sie von jeder beliebigen Position in der Arbeitsmappe auf ein anderes Tabellenblatt wechseln.</t>
  </si>
  <si>
    <t>Listenfeld nutzen. Außerdem können Sie bei eingeblendetem Blattregister den Reiter der jeweiligen Tabelle anklicken.</t>
  </si>
  <si>
    <t>Ihre Dokumenteigenschaften füllen, die dann als Grundlage für die Kopf- und Fußzeileneinträge dienen.</t>
  </si>
  <si>
    <t xml:space="preserve">Über das Kontrollkästchen links unten im Dialog können Sie nach dem Einrichten der Kopf- und Fußzeilen </t>
  </si>
  <si>
    <r>
      <t>einfügen</t>
    </r>
    <r>
      <rPr>
        <sz val="10"/>
        <rFont val="Arial"/>
        <family val="0"/>
      </rPr>
      <t xml:space="preserve"> auf der Startseite erledigen; Sie können mehrere Blätter gleichzeitig einfügen und</t>
    </r>
  </si>
  <si>
    <t>die gewünschte Anzahl mit Hilfe des Drehfelds vorgeben.</t>
  </si>
  <si>
    <t xml:space="preserve">zum Teil mit einem Objektschutz versehen. Die vorgegebenen Inhalte der Zellen und Textfelder sowie die Formatierungen </t>
  </si>
  <si>
    <r>
      <t xml:space="preserve">Der folgende Dialog bietet Ihnen Funktionen, die Sie über die Excel-Standardfunktion </t>
    </r>
    <r>
      <rPr>
        <b/>
        <sz val="10"/>
        <rFont val="Arial"/>
        <family val="2"/>
      </rPr>
      <t>Kopf-/Fußzeile</t>
    </r>
    <r>
      <rPr>
        <sz val="10"/>
        <rFont val="Arial"/>
        <family val="2"/>
      </rPr>
      <t xml:space="preserve"> im</t>
    </r>
  </si>
  <si>
    <r>
      <t xml:space="preserve">Menü </t>
    </r>
    <r>
      <rPr>
        <b/>
        <sz val="10"/>
        <rFont val="Arial"/>
        <family val="2"/>
      </rPr>
      <t xml:space="preserve">Datei </t>
    </r>
    <r>
      <rPr>
        <b/>
        <sz val="10"/>
        <rFont val="Symbol"/>
        <family val="1"/>
      </rPr>
      <t xml:space="preserve">® </t>
    </r>
    <r>
      <rPr>
        <b/>
        <sz val="10"/>
        <rFont val="Arial"/>
        <family val="2"/>
      </rPr>
      <t>Seite</t>
    </r>
    <r>
      <rPr>
        <sz val="10"/>
        <rFont val="Arial"/>
        <family val="2"/>
      </rPr>
      <t xml:space="preserve"> </t>
    </r>
    <r>
      <rPr>
        <b/>
        <sz val="10"/>
        <rFont val="Arial"/>
        <family val="2"/>
      </rPr>
      <t>einrichten</t>
    </r>
    <r>
      <rPr>
        <sz val="10"/>
        <rFont val="Arial"/>
        <family val="2"/>
      </rPr>
      <t xml:space="preserve"> nicht einstellen können. </t>
    </r>
  </si>
  <si>
    <r>
      <t xml:space="preserve">Mit einem Klick auf die Schaltfläche </t>
    </r>
    <r>
      <rPr>
        <b/>
        <sz val="10"/>
        <rFont val="Arial"/>
        <family val="2"/>
      </rPr>
      <t>Dokumenteigenschaften eintragen</t>
    </r>
    <r>
      <rPr>
        <sz val="10"/>
        <rFont val="Arial"/>
        <family val="2"/>
      </rPr>
      <t xml:space="preserve"> (Abb. links oben) können Sie vorab</t>
    </r>
  </si>
  <si>
    <r>
      <t xml:space="preserve">können Sie jedoch an Ihre Erfordernisse anpassen. Heben Sie den Blattschutz über </t>
    </r>
    <r>
      <rPr>
        <b/>
        <sz val="10"/>
        <rFont val="Arial"/>
        <family val="2"/>
      </rPr>
      <t xml:space="preserve">Extras </t>
    </r>
    <r>
      <rPr>
        <b/>
        <sz val="10"/>
        <rFont val="Symbol"/>
        <family val="1"/>
      </rPr>
      <t xml:space="preserve">® </t>
    </r>
    <r>
      <rPr>
        <b/>
        <sz val="10"/>
        <rFont val="Arial"/>
        <family val="2"/>
      </rPr>
      <t>Schutz</t>
    </r>
    <r>
      <rPr>
        <b/>
        <sz val="10"/>
        <rFont val="Symbol"/>
        <family val="1"/>
      </rPr>
      <t xml:space="preserve"> ®  </t>
    </r>
    <r>
      <rPr>
        <b/>
        <sz val="10"/>
        <rFont val="Arial"/>
        <family val="2"/>
      </rPr>
      <t xml:space="preserve">Blattschutz </t>
    </r>
    <r>
      <rPr>
        <sz val="10"/>
        <rFont val="Arial"/>
        <family val="2"/>
      </rPr>
      <t>auf.</t>
    </r>
  </si>
  <si>
    <r>
      <t xml:space="preserve">Alternativ dazu können Sie im </t>
    </r>
    <r>
      <rPr>
        <b/>
        <sz val="10"/>
        <rFont val="Arial"/>
        <family val="2"/>
      </rPr>
      <t>Haufe</t>
    </r>
    <r>
      <rPr>
        <sz val="10"/>
        <rFont val="Arial"/>
        <family val="2"/>
      </rPr>
      <t xml:space="preserve">-Menü den Befehl </t>
    </r>
    <r>
      <rPr>
        <b/>
        <sz val="10"/>
        <rFont val="Arial"/>
        <family val="2"/>
      </rPr>
      <t>Blattschutz Tabelle schützen/Tabelle entsperren</t>
    </r>
    <r>
      <rPr>
        <sz val="10"/>
        <rFont val="Arial"/>
        <family val="2"/>
      </rPr>
      <t xml:space="preserve"> wählen. </t>
    </r>
  </si>
  <si>
    <t>Handelskalkulation</t>
  </si>
  <si>
    <t>Unternehmensdaten</t>
  </si>
  <si>
    <t>Firmenname:</t>
  </si>
  <si>
    <t>Muster GmbH</t>
  </si>
  <si>
    <t>Abteilung</t>
  </si>
  <si>
    <t>Analyse erstellt durch:</t>
  </si>
  <si>
    <t>T. Muster</t>
  </si>
  <si>
    <t>Datum</t>
  </si>
  <si>
    <t>Kalkulatorische Kosten für</t>
  </si>
  <si>
    <t>Ist-Jahr:</t>
  </si>
  <si>
    <t>Plan-Jahr:</t>
  </si>
  <si>
    <t>BETRIEBSWIRTSCHAFTLICHER GEWINN:</t>
  </si>
  <si>
    <t>Umsatzerwartung</t>
  </si>
  <si>
    <t>Geplanter betriebswirtschaftlicher Gewinn in %</t>
  </si>
  <si>
    <t>EUR</t>
  </si>
  <si>
    <t xml:space="preserve">  = Gesamter betriebswirtschaftlicher Gewinn</t>
  </si>
  <si>
    <t>EUR/Jahr</t>
  </si>
  <si>
    <t>KALKULATORISCHER UNTERNEHMERLOHN:</t>
  </si>
  <si>
    <t xml:space="preserve">  Stundenlohn</t>
  </si>
  <si>
    <t>EUR/Stunde</t>
  </si>
  <si>
    <t xml:space="preserve">    + Zuschlag für Mehrarbeit </t>
  </si>
  <si>
    <t>%</t>
  </si>
  <si>
    <t xml:space="preserve">    = Stundenlohn Unternehmer</t>
  </si>
  <si>
    <t xml:space="preserve">    * Tagesarbeitszeit</t>
  </si>
  <si>
    <t>Stunden</t>
  </si>
  <si>
    <t xml:space="preserve">    * Arbeitstage im Jahr</t>
  </si>
  <si>
    <t>Tage</t>
  </si>
  <si>
    <t xml:space="preserve">    Krankenversicherung</t>
  </si>
  <si>
    <t>EUR/Monat</t>
  </si>
  <si>
    <t xml:space="preserve">    Unfallversicherung</t>
  </si>
  <si>
    <t xml:space="preserve">    Lebensversicherung</t>
  </si>
  <si>
    <t xml:space="preserve">    Rentenversicherung</t>
  </si>
  <si>
    <t xml:space="preserve">    Urlaubsgeld</t>
  </si>
  <si>
    <t xml:space="preserve">    Weihnachtsgeld</t>
  </si>
  <si>
    <t xml:space="preserve">    = Kalkulatorischer Unternehmerlohn pro Jahr</t>
  </si>
  <si>
    <t xml:space="preserve"> </t>
  </si>
  <si>
    <t>KALKULATORISCHE ZINSEN:</t>
  </si>
  <si>
    <t xml:space="preserve">  Eigenkapital lt. Bilanz</t>
  </si>
  <si>
    <t xml:space="preserve">  * marktüblicher Zinssatz</t>
  </si>
  <si>
    <t xml:space="preserve">  = Kalkulatorische Zinsen pro Jahr</t>
  </si>
  <si>
    <t>KALKULATORISCHE MIETE:</t>
  </si>
  <si>
    <t>EUR/qm</t>
  </si>
  <si>
    <t xml:space="preserve">                     Größe in qm</t>
  </si>
  <si>
    <t>qm</t>
  </si>
  <si>
    <t xml:space="preserve">                    Größe in qm</t>
  </si>
  <si>
    <t xml:space="preserve">  = Gesamte kalkulatorische Miete pro Jahr</t>
  </si>
  <si>
    <t>KALKULATORISCHE ABSCHREIBUNGEN:</t>
  </si>
  <si>
    <t xml:space="preserve">  (für Ladeneinrichtung, Geräte, Fahrzeuge etc.; ohne Gebäude)</t>
  </si>
  <si>
    <t xml:space="preserve">  Wiederbeschaffungswerte </t>
  </si>
  <si>
    <t>(geschätzt)</t>
  </si>
  <si>
    <t xml:space="preserve">  Durchschnittl. Nutzungsdauer</t>
  </si>
  <si>
    <t>Jahre</t>
  </si>
  <si>
    <t xml:space="preserve">  = Gesamte kalkulatorische Abschreibungen pro Jahr</t>
  </si>
  <si>
    <t>Kostenplanung und Kostentrennung</t>
  </si>
  <si>
    <t>Betriebliche Kosten</t>
  </si>
  <si>
    <t>Warengruppe A</t>
  </si>
  <si>
    <t>Warengruppe B</t>
  </si>
  <si>
    <t>Personalkosten</t>
  </si>
  <si>
    <t>Miete, Pacht</t>
  </si>
  <si>
    <t>Heizung, Energie</t>
  </si>
  <si>
    <t>Reinigung</t>
  </si>
  <si>
    <t>Versicherungen, Beiträge</t>
  </si>
  <si>
    <t>Fahrzeugkosten</t>
  </si>
  <si>
    <t>Werbekosten</t>
  </si>
  <si>
    <t>Geschenke, Repräsentation</t>
  </si>
  <si>
    <t>Sonstige Betriebskosten</t>
  </si>
  <si>
    <t>Instandhaltung</t>
  </si>
  <si>
    <t>Werkzeuge, Kleingeräte</t>
  </si>
  <si>
    <t>Büro, Telefon, Porto, Zeitschriften</t>
  </si>
  <si>
    <t>Rechts- Beratungskosten, Buchführung</t>
  </si>
  <si>
    <t>Betriebliche Steuern</t>
  </si>
  <si>
    <t>Sonstige Kosten (Fracht, Versand, etc.)</t>
  </si>
  <si>
    <t>Gesamtkosten     (ohne Zinsen)</t>
  </si>
  <si>
    <t>Fremdkapitalzinsen</t>
  </si>
  <si>
    <t>Gesamte Kosten</t>
  </si>
  <si>
    <t>Kalkulatorische Kosten</t>
  </si>
  <si>
    <t>Kalkulatorische Zinsen</t>
  </si>
  <si>
    <t>Kalkulatorische Miete Laden</t>
  </si>
  <si>
    <t>Kalkulatorische Miete Lager</t>
  </si>
  <si>
    <t>Kalkulatorische Miete Büro</t>
  </si>
  <si>
    <t>Kalkulatorische Abschreibung</t>
  </si>
  <si>
    <t>Kalkulatorischer Unternehmerlohn</t>
  </si>
  <si>
    <t>Summe kalkulatorische Kosten</t>
  </si>
  <si>
    <t>Gesamtkosten mit kalkulatorischen Kosten</t>
  </si>
  <si>
    <t>Kosten und Gewinn in % vom Planumsatz</t>
  </si>
  <si>
    <t>Zinsen Fremdkapital</t>
  </si>
  <si>
    <t>Kalkulatorische Miete</t>
  </si>
  <si>
    <t>Kalkulatorische Abschreibungen</t>
  </si>
  <si>
    <t>Vorwärtskalkulation für den Warenhandel</t>
  </si>
  <si>
    <t>Warengruppe:</t>
  </si>
  <si>
    <t>Gesamtes Sortiment</t>
  </si>
  <si>
    <t>Einkaufspreis/Stück:</t>
  </si>
  <si>
    <t>Einkaufsmenge:</t>
  </si>
  <si>
    <t>Bruttoverkaufspreis</t>
  </si>
  <si>
    <t>Eingabe</t>
  </si>
  <si>
    <t>Text</t>
  </si>
  <si>
    <t>Erläuterung</t>
  </si>
  <si>
    <t>Einkaufspreis netto</t>
  </si>
  <si>
    <t>Einkaufspreis gesamt</t>
  </si>
  <si>
    <t>- Lieferantenrabatt</t>
  </si>
  <si>
    <t>Zieleinkaufspreis</t>
  </si>
  <si>
    <t>- Lieferantenskonto</t>
  </si>
  <si>
    <t>Bareinkaufspreis</t>
  </si>
  <si>
    <t>+ Bezugskosten</t>
  </si>
  <si>
    <t>Bezugspreis (ohne MwSt.)</t>
  </si>
  <si>
    <t xml:space="preserve"> (Einstandspreis 100%)</t>
  </si>
  <si>
    <t>+ Kosten</t>
  </si>
  <si>
    <t xml:space="preserve"> (Handlungskosten)</t>
  </si>
  <si>
    <t>Selbstkostenpreis</t>
  </si>
  <si>
    <t>+ Gewinn</t>
  </si>
  <si>
    <t>(aus Selbstkostenpreis)</t>
  </si>
  <si>
    <t>Kostendeck. Mindestpreis</t>
  </si>
  <si>
    <t>+ Kundenskonto</t>
  </si>
  <si>
    <t xml:space="preserve"> (im Hundert)</t>
  </si>
  <si>
    <t>Zielverkaufspreis</t>
  </si>
  <si>
    <t>+ Kundenrabatt</t>
  </si>
  <si>
    <t>Nettoverkaufspreis</t>
  </si>
  <si>
    <t>+ Mehrwertsteuer</t>
  </si>
  <si>
    <t xml:space="preserve"> (Auszeich-</t>
  </si>
  <si>
    <t>Zielverkaufsmenge</t>
  </si>
  <si>
    <t>nungspreis)</t>
  </si>
  <si>
    <t>= Notwendiger Einzelpreis</t>
  </si>
  <si>
    <t>- Bezugspreis</t>
  </si>
  <si>
    <t>= Handelspanne in EUR</t>
  </si>
  <si>
    <t>Handelspanne in %</t>
  </si>
  <si>
    <t>Handelsaufschlag in %</t>
  </si>
  <si>
    <t>Rückwärtskalkulation für den Warenhandel</t>
  </si>
  <si>
    <t>Einkaufspreis Gesamt:</t>
  </si>
  <si>
    <t>= Notwendiger Einkaufspreis pro Stück</t>
  </si>
  <si>
    <t>+ Lieferantenrabatt</t>
  </si>
  <si>
    <t>+ Lieferantenskonto</t>
  </si>
  <si>
    <t>- Bezugskosten</t>
  </si>
  <si>
    <t>Bezugspreis (ohne M´St.)</t>
  </si>
  <si>
    <t>- Sachkosten</t>
  </si>
  <si>
    <t>- Gewinn</t>
  </si>
  <si>
    <t>Kostendeckend. Mindestpreis</t>
  </si>
  <si>
    <t>- Kundenskonto</t>
  </si>
  <si>
    <t>- Kundenrabatt</t>
  </si>
  <si>
    <t>= Nettoverkaufspreis</t>
  </si>
  <si>
    <t>- Mehrwertsteuer</t>
  </si>
  <si>
    <t>Zu erzielender Einzelpreis</t>
  </si>
  <si>
    <t>Differenzkalkulation (vorgegebener Bezugs- und Verkaufspreis)</t>
  </si>
  <si>
    <t>Bezugspreis</t>
  </si>
  <si>
    <t>Verkaufspreis</t>
  </si>
  <si>
    <t xml:space="preserve"> (Einstandspreis)</t>
  </si>
  <si>
    <t>(vom Hundert)</t>
  </si>
  <si>
    <t>Selbstkosten</t>
  </si>
  <si>
    <t>= Gewinn</t>
  </si>
  <si>
    <t xml:space="preserve">   (Gewinn als Differenz)</t>
  </si>
  <si>
    <t>Barverkaufspreis</t>
  </si>
  <si>
    <t xml:space="preserve">- Kundenrabatt </t>
  </si>
  <si>
    <t>Listenverkaufspreis</t>
  </si>
  <si>
    <t>(auf Hundert)</t>
  </si>
  <si>
    <t>(Auszeichnungspreis)</t>
  </si>
  <si>
    <t>Ermittlung von Kalkulationsaufschlag und -abschlag</t>
  </si>
  <si>
    <t>Umsatz</t>
  </si>
  <si>
    <t>Wareneinsatz</t>
  </si>
  <si>
    <t>Rohertrag einschl. MwSt.</t>
  </si>
  <si>
    <t>MwSt.-Inkasso</t>
  </si>
  <si>
    <t>Rohertrag ohne MwSt.</t>
  </si>
  <si>
    <t>Betriebskosten</t>
  </si>
  <si>
    <t>Summe Betriebskosten</t>
  </si>
  <si>
    <t>Rohgewinn</t>
  </si>
  <si>
    <t>Zinsen</t>
  </si>
  <si>
    <t>Abschreibungen</t>
  </si>
  <si>
    <t>Reingewinn Handel</t>
  </si>
  <si>
    <t>kalkulatorische Kosten (Unternehmerlohn, Miete)</t>
  </si>
  <si>
    <t>Betriebswirtschaftliches Ergebnis Handel</t>
  </si>
  <si>
    <t>Kalkulationsaufschlag:</t>
  </si>
  <si>
    <t>Spanne in EUR</t>
  </si>
  <si>
    <t>Einkaufspreis</t>
  </si>
  <si>
    <t>Kalkulationsabschlag:</t>
  </si>
  <si>
    <t>Sonderangebote</t>
  </si>
  <si>
    <t>Normalaufschlag</t>
  </si>
  <si>
    <t>(aus der Kalkulation)</t>
  </si>
  <si>
    <t>Sonderaufschlag</t>
  </si>
  <si>
    <t>(vorgesehener niedriger Aufschlag)</t>
  </si>
  <si>
    <t>Umsatzanteil der Sonderangebote</t>
  </si>
  <si>
    <t>(vorgesehener Anteil der Sonderangebote)</t>
  </si>
  <si>
    <t>Umsatzanteil der Normalware</t>
  </si>
  <si>
    <t>Mit dieser Formel wird gerechnet:</t>
  </si>
  <si>
    <t xml:space="preserve">   (Normalaufschlag x 100) - (Sonderaufschlag x Sonderanteil)</t>
  </si>
  <si>
    <t xml:space="preserve">                                                                                                    </t>
  </si>
  <si>
    <t xml:space="preserve">    Normalanteil</t>
  </si>
  <si>
    <t>Dies ist die Rechnung:</t>
  </si>
  <si>
    <t>x</t>
  </si>
  <si>
    <t>-</t>
  </si>
  <si>
    <t xml:space="preserve">                                                                    </t>
  </si>
  <si>
    <t>Das Ergebnis:</t>
  </si>
  <si>
    <t>statt bisher</t>
  </si>
  <si>
    <t>muss der neue Aufschlag auf das</t>
  </si>
  <si>
    <t xml:space="preserve">     Normalsortiment sein, um den geplanten gesamten Aufschlag</t>
  </si>
  <si>
    <t xml:space="preserve">     zu erreichen (trotz Sonderangebot).</t>
  </si>
  <si>
    <t>Notwendiger Mehrumsatz</t>
  </si>
  <si>
    <t>Handelspanne</t>
  </si>
  <si>
    <t>(aus Kalkulation)</t>
  </si>
  <si>
    <t>Variable Kosten</t>
  </si>
  <si>
    <t>(Mehrkosten z.B. durch zusätzl. Werbung)</t>
  </si>
  <si>
    <t>Preissenkung</t>
  </si>
  <si>
    <t>(vorgesehener Nachlass auf gesamtes Sortiment)</t>
  </si>
  <si>
    <t xml:space="preserve">Mwst.-Inkasso bei </t>
  </si>
  <si>
    <t>(Anteil der Mehrwertsteuer am Bruttopreis)</t>
  </si>
  <si>
    <t>Preissenkung x 100</t>
  </si>
  <si>
    <t xml:space="preserve">                                                                                                       </t>
  </si>
  <si>
    <t>Handelspanne - Preissenkung - variable Kosten - Mwst.Inkasso</t>
  </si>
  <si>
    <t>ist die notwendige Umsatzsteigerung, um trotz der</t>
  </si>
  <si>
    <t>Preissenkung den geplanten Gewinn zu erreichen.</t>
  </si>
  <si>
    <t>Mindestumsatz</t>
  </si>
  <si>
    <t xml:space="preserve">Welcher Mehrumsatz muss erzielt werden, damit die Mehrkosten durch zusätzliches </t>
  </si>
  <si>
    <t>Verkaufspersonal gedeckt sind?</t>
  </si>
  <si>
    <t>Im Verkauf beschäftigt</t>
  </si>
  <si>
    <t>Personen</t>
  </si>
  <si>
    <t>Gesamter Umsatz Verkauf</t>
  </si>
  <si>
    <t>Personalkosten Verkauf</t>
  </si>
  <si>
    <t>EUR/Person</t>
  </si>
  <si>
    <t>Rohertrag</t>
  </si>
  <si>
    <t>% v.U.</t>
  </si>
  <si>
    <t>Kosten</t>
  </si>
  <si>
    <t xml:space="preserve">                                         </t>
  </si>
  <si>
    <t>=</t>
  </si>
  <si>
    <t>Mehrumsatz</t>
  </si>
  <si>
    <r>
      <t xml:space="preserve">  Laden:       Mietwert der </t>
    </r>
    <r>
      <rPr>
        <i/>
        <u val="single"/>
        <sz val="10"/>
        <rFont val="Arial"/>
        <family val="2"/>
      </rPr>
      <t>eigenen</t>
    </r>
    <r>
      <rPr>
        <sz val="10"/>
        <rFont val="Arial"/>
        <family val="2"/>
      </rPr>
      <t xml:space="preserve"> Räume</t>
    </r>
  </si>
  <si>
    <r>
      <t xml:space="preserve">  Lager:         Mietwert der </t>
    </r>
    <r>
      <rPr>
        <i/>
        <sz val="10"/>
        <rFont val="Arial"/>
        <family val="2"/>
      </rPr>
      <t>e</t>
    </r>
    <r>
      <rPr>
        <i/>
        <u val="single"/>
        <sz val="10"/>
        <rFont val="Arial"/>
        <family val="2"/>
      </rPr>
      <t>igenen</t>
    </r>
    <r>
      <rPr>
        <sz val="10"/>
        <rFont val="Arial"/>
        <family val="2"/>
      </rPr>
      <t xml:space="preserve"> Räume</t>
    </r>
  </si>
  <si>
    <r>
      <t xml:space="preserve">  Büro :        Mietwert der </t>
    </r>
    <r>
      <rPr>
        <i/>
        <u val="single"/>
        <sz val="10"/>
        <rFont val="Arial"/>
        <family val="2"/>
      </rPr>
      <t>eigenen</t>
    </r>
    <r>
      <rPr>
        <sz val="10"/>
        <rFont val="Arial"/>
        <family val="2"/>
      </rPr>
      <t xml:space="preserve"> Räume</t>
    </r>
  </si>
  <si>
    <t xml:space="preserve">Weitere Hinweise zu den Besonderheiten der jeweiligen Lösung entnehmen Sie dem Blatt So bedienen Sie das Tool. </t>
  </si>
  <si>
    <t>Blattregister/Blätter einfügen</t>
  </si>
  <si>
    <t>Über diesen Menübefehl rufen Sie einen Dialog auf, in dem Sie Ihre Kopf- und Fußzeilen einstellen können.</t>
  </si>
  <si>
    <t>Aktivieren Sie das gewünschte Positionskontrollkästchen und legen Sie über eine Optionsschaltfläche</t>
  </si>
  <si>
    <t>Mit Hilfe dieses Menübefehls können Sie die Anzeige der Blattregister ein- und ausschalten.</t>
  </si>
  <si>
    <r>
      <t xml:space="preserve">Wenn Sie neue Blätter einfügen möchten, können Sie dies mit Hilfe der Schaltfläche </t>
    </r>
    <r>
      <rPr>
        <b/>
        <sz val="10"/>
        <rFont val="Arial"/>
        <family val="2"/>
      </rPr>
      <t>Tabellen</t>
    </r>
  </si>
  <si>
    <t>Mit Hilfe dieses Menübefehls können Sie die Anzeige der Zeilen- und Spaltenköpfe ein- und</t>
  </si>
  <si>
    <t>Zeilen- und Spaltenköpfe ist. Dementsprechend wird das Häkchen vor dem Menübefehl</t>
  </si>
  <si>
    <t>Mit Hilfe dieses Menübefehls können Sie die Anzeige des Gitternetzes ein- und ausschalten.</t>
  </si>
  <si>
    <t>Dementsprechend wird das Häkchen vor dem Menübefehl gesetzt oder weggenommen.</t>
  </si>
  <si>
    <t xml:space="preserve">Um Textfelder und Grafikobjekte vor dem Löschen oder Verschieben zu schützen, sind die Haufe-Businesslösungen </t>
  </si>
  <si>
    <r>
      <t xml:space="preserve">Über den Befehl </t>
    </r>
    <r>
      <rPr>
        <b/>
        <sz val="10"/>
        <rFont val="Arial"/>
        <family val="0"/>
      </rPr>
      <t xml:space="preserve">Haufe Mediengruppe </t>
    </r>
    <r>
      <rPr>
        <b/>
        <sz val="10"/>
        <rFont val="Symbol"/>
        <family val="1"/>
      </rPr>
      <t xml:space="preserve">® </t>
    </r>
    <r>
      <rPr>
        <b/>
        <sz val="10"/>
        <rFont val="Arial"/>
        <family val="0"/>
      </rPr>
      <t>Navigation</t>
    </r>
    <r>
      <rPr>
        <sz val="10"/>
        <rFont val="Arial"/>
        <family val="0"/>
      </rPr>
      <t xml:space="preserve"> rufen Sie eine Liste mit den verfügbaren Tabellen im Dokument auf. </t>
    </r>
  </si>
  <si>
    <r>
      <t>Alternativ dazu können Sie über diese Schaltfläche</t>
    </r>
    <r>
      <rPr>
        <b/>
        <sz val="10"/>
        <rFont val="Arial"/>
        <family val="2"/>
      </rPr>
      <t xml:space="preserve">                         </t>
    </r>
    <r>
      <rPr>
        <sz val="10"/>
        <rFont val="Arial"/>
        <family val="2"/>
      </rPr>
      <t>zurück zur Startseite springen und dort das</t>
    </r>
  </si>
</sst>
</file>

<file path=xl/styles.xml><?xml version="1.0" encoding="utf-8"?>
<styleSheet xmlns="http://schemas.openxmlformats.org/spreadsheetml/2006/main">
  <numFmts count="6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_)"/>
    <numFmt numFmtId="173" formatCode="0.00_)"/>
    <numFmt numFmtId="174" formatCode="0.0%"/>
    <numFmt numFmtId="175" formatCode="0.0"/>
    <numFmt numFmtId="176" formatCode="#,##0\ &quot;DM&quot;"/>
    <numFmt numFmtId="177" formatCode="#,##0.00\ &quot;DM&quot;"/>
    <numFmt numFmtId="178" formatCode="0\ &quot;Stück&quot;"/>
    <numFmt numFmtId="179" formatCode="0.00\ &quot;DM/Std.&quot;"/>
    <numFmt numFmtId="180" formatCode="_-* #,##0.00\ &quot;DM&quot;_-;\-* #,##0.00\ &quot;DM&quot;_-;_-* &quot;-&quot;\ &quot;DM&quot;_-;_-@_-"/>
    <numFmt numFmtId="181" formatCode="#,##0\ &quot;Stück&quot;"/>
    <numFmt numFmtId="182" formatCode="#,##0\ [$EUR];[Red]\-#,##0\ [$EUR]"/>
    <numFmt numFmtId="183" formatCode="_-* #,##0.00\ [$EUR]_-;\-* #,##0.00\ [$EUR]_-;_-* &quot;-&quot;??\ [$EUR]_-;_-@_-"/>
    <numFmt numFmtId="184" formatCode="_-* #,##0\ [$EUR]_-;\-* #,##0\ [$EUR]_-;_-* &quot;-&quot;\ [$EUR]_-;_-@_-"/>
    <numFmt numFmtId="185" formatCode="#,##0\ [$EUR];\-#,##0\ [$EUR]"/>
    <numFmt numFmtId="186" formatCode="#,##0.00\ [$EUR];\-#,##0.00\ [$EUR]"/>
    <numFmt numFmtId="187" formatCode="#,##0.00\ [$EUR]"/>
    <numFmt numFmtId="188" formatCode="#,##0.00\ [$EUR];[Red]\-#,##0.00\ [$EUR]"/>
    <numFmt numFmtId="189" formatCode="0\ &quot;EUR/Stück&quot;"/>
    <numFmt numFmtId="190" formatCode="#,##0\ &quot;EUR&quot;;\-#,##0\ &quot;EUR&quot;"/>
    <numFmt numFmtId="191" formatCode="dd"/>
    <numFmt numFmtId="192" formatCode="ddd"/>
    <numFmt numFmtId="193" formatCode="mmmm"/>
    <numFmt numFmtId="194" formatCode="d/\ mmm/\ yy"/>
    <numFmt numFmtId="195" formatCode="dd\ ddd"/>
    <numFmt numFmtId="196" formatCode="dd\ mm\ yy\ "/>
    <numFmt numFmtId="197" formatCode="mmm\ yyyy"/>
    <numFmt numFmtId="198" formatCode="dddd\,\ dd/\ mm/\ yyyy"/>
    <numFmt numFmtId="199" formatCode="ddd\ dd/\ mm/\ yyyy"/>
    <numFmt numFmtId="200" formatCode="ddd\ dd/\ mmm"/>
    <numFmt numFmtId="201" formatCode="ddd\ dd/\ mmmm"/>
    <numFmt numFmtId="202" formatCode="&quot;Ja&quot;;&quot;Ja&quot;;&quot;Nein&quot;"/>
    <numFmt numFmtId="203" formatCode="&quot;Wahr&quot;;&quot;Wahr&quot;;&quot;Falsch&quot;"/>
    <numFmt numFmtId="204" formatCode="&quot;Ein&quot;;&quot;Ein&quot;;&quot;Aus&quot;"/>
    <numFmt numFmtId="205" formatCode="ddd\ dd/\ mmmm;;"/>
    <numFmt numFmtId="206" formatCode=";;;"/>
    <numFmt numFmtId="207" formatCode="[$-407]dddd\,\ d\.\ mmmm\ yyyy"/>
    <numFmt numFmtId="208" formatCode="\1"/>
    <numFmt numFmtId="209" formatCode="&quot;ab &quot;mmmm"/>
    <numFmt numFmtId="210" formatCode="mmmm\ yyyy"/>
    <numFmt numFmtId="211" formatCode="&quot;Dienstplan &quot;mmmm\ yyyy"/>
    <numFmt numFmtId="212" formatCode="&quot;Dienstplan &quot;0"/>
    <numFmt numFmtId="213" formatCode="&quot;Dienstplan KW &quot;0"/>
    <numFmt numFmtId="214" formatCode="mmm"/>
    <numFmt numFmtId="215" formatCode="dd/mmm"/>
    <numFmt numFmtId="216" formatCode="dd/mmmm\ yy"/>
    <numFmt numFmtId="217" formatCode="ddd\,\ dd/\ mmmm"/>
    <numFmt numFmtId="218" formatCode="&quot;Jahresdienstplan &quot;0"/>
    <numFmt numFmtId="219" formatCode="d"/>
    <numFmt numFmtId="220" formatCode="&quot;Wochendienstplan KW &quot;0"/>
    <numFmt numFmtId="221" formatCode="ddd\,\ * dd/mmmm\ yy"/>
    <numFmt numFmtId="222" formatCode="\ \ dddd\,\ * dd/mmmm\ yy"/>
    <numFmt numFmtId="223" formatCode="\ \ dddd\,\ * dd/\ mmmm\ yy"/>
    <numFmt numFmtId="224" formatCode="dd/\ mmmm\ yy"/>
  </numFmts>
  <fonts count="86">
    <font>
      <sz val="10"/>
      <name val="Arial"/>
      <family val="0"/>
    </font>
    <font>
      <sz val="9"/>
      <name val="Arial"/>
      <family val="0"/>
    </font>
    <font>
      <b/>
      <sz val="9"/>
      <name val="Arial"/>
      <family val="2"/>
    </font>
    <font>
      <u val="single"/>
      <sz val="10"/>
      <color indexed="36"/>
      <name val="Arial"/>
      <family val="0"/>
    </font>
    <font>
      <u val="single"/>
      <sz val="10"/>
      <color indexed="12"/>
      <name val="Arial"/>
      <family val="0"/>
    </font>
    <font>
      <b/>
      <sz val="10"/>
      <name val="Arial"/>
      <family val="0"/>
    </font>
    <font>
      <b/>
      <sz val="10"/>
      <color indexed="8"/>
      <name val="Arial"/>
      <family val="2"/>
    </font>
    <font>
      <sz val="10"/>
      <color indexed="8"/>
      <name val="Arial"/>
      <family val="2"/>
    </font>
    <font>
      <b/>
      <sz val="14"/>
      <name val="Arial"/>
      <family val="0"/>
    </font>
    <font>
      <b/>
      <sz val="20"/>
      <color indexed="9"/>
      <name val="Arial"/>
      <family val="2"/>
    </font>
    <font>
      <b/>
      <sz val="16"/>
      <color indexed="9"/>
      <name val="Arial"/>
      <family val="2"/>
    </font>
    <font>
      <b/>
      <sz val="14"/>
      <color indexed="9"/>
      <name val="Arial"/>
      <family val="2"/>
    </font>
    <font>
      <b/>
      <sz val="14"/>
      <color indexed="8"/>
      <name val="Arial"/>
      <family val="2"/>
    </font>
    <font>
      <b/>
      <sz val="14"/>
      <color indexed="13"/>
      <name val="Arial"/>
      <family val="2"/>
    </font>
    <font>
      <b/>
      <sz val="12"/>
      <color indexed="8"/>
      <name val="Arial"/>
      <family val="2"/>
    </font>
    <font>
      <sz val="12"/>
      <name val="Arial"/>
      <family val="2"/>
    </font>
    <font>
      <sz val="12"/>
      <name val="Wingdings"/>
      <family val="0"/>
    </font>
    <font>
      <b/>
      <sz val="10"/>
      <color indexed="23"/>
      <name val="Arial"/>
      <family val="2"/>
    </font>
    <font>
      <sz val="8"/>
      <name val="Tahoma"/>
      <family val="0"/>
    </font>
    <font>
      <b/>
      <sz val="8"/>
      <name val="Tahoma"/>
      <family val="0"/>
    </font>
    <font>
      <b/>
      <sz val="11"/>
      <name val="Arial"/>
      <family val="2"/>
    </font>
    <font>
      <b/>
      <sz val="10"/>
      <color indexed="16"/>
      <name val="Arial"/>
      <family val="2"/>
    </font>
    <font>
      <b/>
      <sz val="20"/>
      <color indexed="18"/>
      <name val="Arial"/>
      <family val="2"/>
    </font>
    <font>
      <b/>
      <sz val="22"/>
      <color indexed="18"/>
      <name val="Arial"/>
      <family val="2"/>
    </font>
    <font>
      <b/>
      <sz val="10"/>
      <color indexed="18"/>
      <name val="Arial"/>
      <family val="2"/>
    </font>
    <font>
      <sz val="10"/>
      <color indexed="16"/>
      <name val="Arial"/>
      <family val="2"/>
    </font>
    <font>
      <b/>
      <sz val="11"/>
      <color indexed="18"/>
      <name val="Arial"/>
      <family val="2"/>
    </font>
    <font>
      <b/>
      <sz val="10"/>
      <name val="Symbol"/>
      <family val="1"/>
    </font>
    <font>
      <sz val="10"/>
      <name val="Courier"/>
      <family val="0"/>
    </font>
    <font>
      <sz val="12"/>
      <name val="Helv"/>
      <family val="0"/>
    </font>
    <font>
      <sz val="10"/>
      <name val="MS Sans Serif"/>
      <family val="0"/>
    </font>
    <font>
      <sz val="24"/>
      <name val="Arial"/>
      <family val="0"/>
    </font>
    <font>
      <sz val="20"/>
      <name val="Arial"/>
      <family val="2"/>
    </font>
    <font>
      <sz val="8"/>
      <name val="Arial"/>
      <family val="2"/>
    </font>
    <font>
      <sz val="14"/>
      <name val="Arial"/>
      <family val="2"/>
    </font>
    <font>
      <b/>
      <sz val="16"/>
      <name val="Arial"/>
      <family val="2"/>
    </font>
    <font>
      <sz val="16"/>
      <color indexed="8"/>
      <name val="Arial"/>
      <family val="2"/>
    </font>
    <font>
      <b/>
      <sz val="12"/>
      <name val="Arial"/>
      <family val="0"/>
    </font>
    <font>
      <sz val="11"/>
      <name val="Arial"/>
      <family val="2"/>
    </font>
    <font>
      <sz val="11"/>
      <name val="Courier"/>
      <family val="0"/>
    </font>
    <font>
      <b/>
      <sz val="11"/>
      <color indexed="8"/>
      <name val="Arial"/>
      <family val="0"/>
    </font>
    <font>
      <b/>
      <sz val="10"/>
      <name val="Courier"/>
      <family val="0"/>
    </font>
    <font>
      <b/>
      <u val="single"/>
      <sz val="11"/>
      <name val="Arial"/>
      <family val="2"/>
    </font>
    <font>
      <u val="single"/>
      <sz val="11"/>
      <name val="Arial"/>
      <family val="2"/>
    </font>
    <font>
      <strike/>
      <sz val="11"/>
      <name val="Arial"/>
      <family val="2"/>
    </font>
    <font>
      <b/>
      <strike/>
      <sz val="12"/>
      <name val="Arial"/>
      <family val="2"/>
    </font>
    <font>
      <sz val="22"/>
      <name val="Arial"/>
      <family val="0"/>
    </font>
    <font>
      <sz val="22"/>
      <name val="Helv"/>
      <family val="0"/>
    </font>
    <font>
      <sz val="22"/>
      <name val="Courier"/>
      <family val="0"/>
    </font>
    <font>
      <b/>
      <sz val="18"/>
      <name val="Arial"/>
      <family val="2"/>
    </font>
    <font>
      <i/>
      <u val="single"/>
      <sz val="10"/>
      <name val="Arial"/>
      <family val="2"/>
    </font>
    <font>
      <i/>
      <sz val="10"/>
      <name val="Arial"/>
      <family val="2"/>
    </font>
    <font>
      <b/>
      <sz val="8"/>
      <name val="Arial"/>
      <family val="2"/>
    </font>
    <font>
      <sz val="16"/>
      <name val="Arial"/>
      <family val="2"/>
    </font>
    <font>
      <b/>
      <sz val="22"/>
      <color indexed="32"/>
      <name val="Arial"/>
      <family val="2"/>
    </font>
    <font>
      <b/>
      <sz val="22"/>
      <color indexed="32"/>
      <name val="Helv"/>
      <family val="0"/>
    </font>
    <font>
      <b/>
      <sz val="18"/>
      <color indexed="32"/>
      <name val="Arial"/>
      <family val="2"/>
    </font>
    <font>
      <b/>
      <sz val="22"/>
      <color indexed="32"/>
      <name val="Courier"/>
      <family val="0"/>
    </font>
    <font>
      <b/>
      <sz val="18"/>
      <color indexed="62"/>
      <name val="Cambria"/>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sz val="11"/>
      <color rgb="FFFA7D00"/>
      <name val="Calibri"/>
      <family val="2"/>
    </font>
    <font>
      <sz val="11"/>
      <color rgb="FFFF0000"/>
      <name val="Calibri"/>
      <family val="2"/>
    </font>
    <font>
      <b/>
      <sz val="11"/>
      <color theme="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32"/>
        <bgColor indexed="64"/>
      </patternFill>
    </fill>
    <fill>
      <patternFill patternType="solid">
        <fgColor indexed="56"/>
        <bgColor indexed="64"/>
      </patternFill>
    </fill>
    <fill>
      <patternFill patternType="solid">
        <fgColor indexed="9"/>
        <bgColor indexed="64"/>
      </patternFill>
    </fill>
    <fill>
      <patternFill patternType="solid">
        <fgColor rgb="FFA5A5A5"/>
        <bgColor indexed="64"/>
      </patternFill>
    </fill>
    <fill>
      <patternFill patternType="solid">
        <fgColor indexed="23"/>
        <bgColor indexed="64"/>
      </patternFill>
    </fill>
    <fill>
      <patternFill patternType="solid">
        <fgColor indexed="55"/>
        <bgColor indexed="64"/>
      </patternFill>
    </fill>
    <fill>
      <patternFill patternType="solid">
        <fgColor indexed="22"/>
        <bgColor indexed="64"/>
      </patternFill>
    </fill>
    <fill>
      <patternFill patternType="solid">
        <fgColor indexed="51"/>
        <bgColor indexed="64"/>
      </patternFill>
    </fill>
    <fill>
      <patternFill patternType="solid">
        <fgColor indexed="65"/>
        <bgColor indexed="64"/>
      </patternFill>
    </fill>
    <fill>
      <patternFill patternType="solid">
        <fgColor indexed="65"/>
        <bgColor indexed="64"/>
      </patternFill>
    </fill>
  </fills>
  <borders count="48">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border>
    <border>
      <left>
        <color indexed="63"/>
      </left>
      <right>
        <color indexed="63"/>
      </right>
      <top style="thin"/>
      <bottom>
        <color indexed="63"/>
      </bottom>
    </border>
    <border>
      <left style="thin"/>
      <right style="thin"/>
      <top>
        <color indexed="63"/>
      </top>
      <bottom>
        <color indexed="63"/>
      </bottom>
    </border>
    <border>
      <left style="thin"/>
      <right style="thin"/>
      <top style="hair"/>
      <bottom>
        <color indexed="63"/>
      </bottom>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style="thin"/>
    </border>
    <border>
      <left>
        <color indexed="63"/>
      </left>
      <right style="thin"/>
      <top>
        <color indexed="63"/>
      </top>
      <bottom style="thin"/>
    </border>
    <border>
      <left style="thin"/>
      <right>
        <color indexed="63"/>
      </right>
      <top style="thin"/>
      <bottom>
        <color indexed="63"/>
      </bottom>
    </border>
    <border>
      <left style="thin"/>
      <right style="thin"/>
      <top style="thin"/>
      <bottom>
        <color indexed="63"/>
      </bottom>
    </border>
    <border>
      <left style="thin"/>
      <right>
        <color indexed="63"/>
      </right>
      <top>
        <color indexed="63"/>
      </top>
      <bottom style="double"/>
    </border>
    <border>
      <left style="thin"/>
      <right style="thin"/>
      <top style="thin"/>
      <bottom style="thin"/>
    </border>
    <border>
      <left style="thin"/>
      <right>
        <color indexed="63"/>
      </right>
      <top style="double"/>
      <bottom>
        <color indexed="63"/>
      </bottom>
    </border>
    <border>
      <left>
        <color indexed="63"/>
      </left>
      <right>
        <color indexed="63"/>
      </right>
      <top style="double"/>
      <bottom>
        <color indexed="63"/>
      </bottom>
    </border>
    <border>
      <left>
        <color indexed="63"/>
      </left>
      <right>
        <color indexed="63"/>
      </right>
      <top>
        <color indexed="63"/>
      </top>
      <bottom style="double"/>
    </border>
    <border>
      <left>
        <color indexed="63"/>
      </left>
      <right style="thin"/>
      <top style="thin"/>
      <bottom>
        <color indexed="63"/>
      </bottom>
    </border>
    <border>
      <left style="medium"/>
      <right style="thin"/>
      <top>
        <color indexed="63"/>
      </top>
      <bottom style="thin"/>
    </border>
    <border>
      <left style="thin"/>
      <right>
        <color indexed="63"/>
      </right>
      <top style="hair"/>
      <bottom>
        <color indexed="63"/>
      </bottom>
    </border>
    <border>
      <left style="medium"/>
      <right style="thin"/>
      <top style="hair"/>
      <bottom>
        <color indexed="63"/>
      </bottom>
    </border>
    <border>
      <left style="medium"/>
      <right style="thin"/>
      <top>
        <color indexed="63"/>
      </top>
      <bottom>
        <color indexed="63"/>
      </bottom>
    </border>
    <border>
      <left style="medium"/>
      <right style="thin"/>
      <top style="thin"/>
      <bottom style="thin"/>
    </border>
    <border>
      <left style="thin"/>
      <right>
        <color indexed="63"/>
      </right>
      <top style="medium"/>
      <bottom>
        <color indexed="63"/>
      </bottom>
    </border>
    <border>
      <left style="medium"/>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color indexed="63"/>
      </top>
      <bottom style="double"/>
    </border>
    <border>
      <left>
        <color indexed="63"/>
      </left>
      <right style="thin"/>
      <top style="double"/>
      <bottom>
        <color indexed="63"/>
      </bottom>
    </border>
    <border>
      <left>
        <color indexed="63"/>
      </left>
      <right style="thin"/>
      <top>
        <color indexed="63"/>
      </top>
      <bottom style="double"/>
    </border>
    <border>
      <left style="thin"/>
      <right style="thin"/>
      <top>
        <color indexed="63"/>
      </top>
      <bottom style="medium"/>
    </border>
  </borders>
  <cellStyleXfs count="8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lignment vertical="center"/>
      <protection/>
    </xf>
    <xf numFmtId="0" fontId="72" fillId="2" borderId="0" applyNumberFormat="0" applyBorder="0" applyAlignment="0" applyProtection="0"/>
    <xf numFmtId="0" fontId="72" fillId="3" borderId="0" applyNumberFormat="0" applyBorder="0" applyAlignment="0" applyProtection="0"/>
    <xf numFmtId="0" fontId="72" fillId="4" borderId="0" applyNumberFormat="0" applyBorder="0" applyAlignment="0" applyProtection="0"/>
    <xf numFmtId="0" fontId="72" fillId="5" borderId="0" applyNumberFormat="0" applyBorder="0" applyAlignment="0" applyProtection="0"/>
    <xf numFmtId="0" fontId="72" fillId="6" borderId="0" applyNumberFormat="0" applyBorder="0" applyAlignment="0" applyProtection="0"/>
    <xf numFmtId="0" fontId="72" fillId="7" borderId="0" applyNumberFormat="0" applyBorder="0" applyAlignment="0" applyProtection="0"/>
    <xf numFmtId="0" fontId="2" fillId="0" borderId="0">
      <alignment vertical="center"/>
      <protection/>
    </xf>
    <xf numFmtId="0" fontId="1" fillId="0" borderId="0">
      <alignment vertical="center" wrapText="1"/>
      <protection/>
    </xf>
    <xf numFmtId="0" fontId="72" fillId="8" borderId="0" applyNumberFormat="0" applyBorder="0" applyAlignment="0" applyProtection="0"/>
    <xf numFmtId="0" fontId="72" fillId="9" borderId="0" applyNumberFormat="0" applyBorder="0" applyAlignment="0" applyProtection="0"/>
    <xf numFmtId="0" fontId="72" fillId="10" borderId="0" applyNumberFormat="0" applyBorder="0" applyAlignment="0" applyProtection="0"/>
    <xf numFmtId="0" fontId="72" fillId="11" borderId="0" applyNumberFormat="0" applyBorder="0" applyAlignment="0" applyProtection="0"/>
    <xf numFmtId="0" fontId="72" fillId="12" borderId="0" applyNumberFormat="0" applyBorder="0" applyAlignment="0" applyProtection="0"/>
    <xf numFmtId="0" fontId="72" fillId="13" borderId="0" applyNumberFormat="0" applyBorder="0" applyAlignment="0" applyProtection="0"/>
    <xf numFmtId="0" fontId="2" fillId="0" borderId="0">
      <alignment vertical="center" wrapText="1"/>
      <protection/>
    </xf>
    <xf numFmtId="0" fontId="73" fillId="14" borderId="0" applyNumberFormat="0" applyBorder="0" applyAlignment="0" applyProtection="0"/>
    <xf numFmtId="0" fontId="73" fillId="15" borderId="0" applyNumberFormat="0" applyBorder="0" applyAlignment="0" applyProtection="0"/>
    <xf numFmtId="0" fontId="73" fillId="16" borderId="0" applyNumberFormat="0" applyBorder="0" applyAlignment="0" applyProtection="0"/>
    <xf numFmtId="0" fontId="73" fillId="17" borderId="0" applyNumberFormat="0" applyBorder="0" applyAlignment="0" applyProtection="0"/>
    <xf numFmtId="0" fontId="73" fillId="18" borderId="0" applyNumberFormat="0" applyBorder="0" applyAlignment="0" applyProtection="0"/>
    <xf numFmtId="0" fontId="73" fillId="19" borderId="0" applyNumberFormat="0" applyBorder="0" applyAlignment="0" applyProtection="0"/>
    <xf numFmtId="0" fontId="73" fillId="20" borderId="0" applyNumberFormat="0" applyBorder="0" applyAlignment="0" applyProtection="0"/>
    <xf numFmtId="0" fontId="73" fillId="21" borderId="0" applyNumberFormat="0" applyBorder="0" applyAlignment="0" applyProtection="0"/>
    <xf numFmtId="0" fontId="73" fillId="22" borderId="0" applyNumberFormat="0" applyBorder="0" applyAlignment="0" applyProtection="0"/>
    <xf numFmtId="0" fontId="73" fillId="23" borderId="0" applyNumberFormat="0" applyBorder="0" applyAlignment="0" applyProtection="0"/>
    <xf numFmtId="0" fontId="73" fillId="24" borderId="0" applyNumberFormat="0" applyBorder="0" applyAlignment="0" applyProtection="0"/>
    <xf numFmtId="0" fontId="73" fillId="25" borderId="0" applyNumberFormat="0" applyBorder="0" applyAlignment="0" applyProtection="0"/>
    <xf numFmtId="0" fontId="74" fillId="26" borderId="1" applyNumberFormat="0" applyAlignment="0" applyProtection="0"/>
    <xf numFmtId="0" fontId="75" fillId="26" borderId="2" applyNumberFormat="0" applyAlignment="0" applyProtection="0"/>
    <xf numFmtId="0" fontId="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76" fillId="27" borderId="2" applyNumberFormat="0" applyAlignment="0" applyProtection="0"/>
    <xf numFmtId="0" fontId="77" fillId="0" borderId="3" applyNumberFormat="0" applyFill="0" applyAlignment="0" applyProtection="0"/>
    <xf numFmtId="0" fontId="78" fillId="0" borderId="0" applyNumberFormat="0" applyFill="0" applyBorder="0" applyAlignment="0" applyProtection="0"/>
    <xf numFmtId="0" fontId="79" fillId="28" borderId="0" applyNumberFormat="0" applyBorder="0" applyAlignment="0" applyProtection="0"/>
    <xf numFmtId="0" fontId="4" fillId="0" borderId="0" applyNumberFormat="0" applyFill="0" applyBorder="0" applyAlignment="0" applyProtection="0"/>
    <xf numFmtId="0" fontId="1" fillId="0" borderId="0">
      <alignment/>
      <protection/>
    </xf>
    <xf numFmtId="172" fontId="5" fillId="1" borderId="0" applyAlignment="0" applyProtection="0"/>
    <xf numFmtId="0" fontId="80"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81" fillId="31" borderId="0" applyNumberFormat="0" applyBorder="0" applyAlignment="0" applyProtection="0"/>
    <xf numFmtId="49" fontId="5" fillId="0" borderId="0">
      <alignment horizontal="left" vertical="center"/>
      <protection/>
    </xf>
    <xf numFmtId="0" fontId="6" fillId="0" borderId="0">
      <alignment vertical="center"/>
      <protection/>
    </xf>
    <xf numFmtId="0" fontId="6" fillId="0" borderId="0">
      <alignment vertical="center" wrapText="1"/>
      <protection/>
    </xf>
    <xf numFmtId="0" fontId="6" fillId="0" borderId="0">
      <alignment vertical="center"/>
      <protection/>
    </xf>
    <xf numFmtId="0" fontId="7" fillId="0" borderId="0">
      <alignment vertical="center" wrapText="1"/>
      <protection/>
    </xf>
    <xf numFmtId="172" fontId="28" fillId="0" borderId="0">
      <alignment/>
      <protection/>
    </xf>
    <xf numFmtId="0" fontId="0" fillId="0" borderId="0" applyProtection="0">
      <alignment/>
    </xf>
    <xf numFmtId="0" fontId="0" fillId="0" borderId="0" applyProtection="0">
      <alignment/>
    </xf>
    <xf numFmtId="0" fontId="0" fillId="0" borderId="0">
      <alignment/>
      <protection/>
    </xf>
    <xf numFmtId="173" fontId="28" fillId="0" borderId="0">
      <alignment/>
      <protection/>
    </xf>
    <xf numFmtId="0" fontId="29" fillId="0" borderId="0">
      <alignment/>
      <protection/>
    </xf>
    <xf numFmtId="0" fontId="0" fillId="0" borderId="0" applyProtection="0">
      <alignment/>
    </xf>
    <xf numFmtId="0" fontId="0" fillId="0" borderId="0">
      <alignment/>
      <protection/>
    </xf>
    <xf numFmtId="0" fontId="20" fillId="0" borderId="0">
      <alignment/>
      <protection/>
    </xf>
    <xf numFmtId="0" fontId="8" fillId="0" borderId="0">
      <alignment horizontal="centerContinuous" vertical="center"/>
      <protection/>
    </xf>
    <xf numFmtId="0" fontId="82" fillId="0" borderId="0" applyNumberFormat="0" applyFill="0" applyBorder="0" applyAlignment="0" applyProtection="0"/>
    <xf numFmtId="0" fontId="9" fillId="32" borderId="5">
      <alignment horizontal="left" vertical="center"/>
      <protection/>
    </xf>
    <xf numFmtId="0" fontId="10" fillId="32" borderId="6">
      <alignment horizontal="right" vertical="center"/>
      <protection/>
    </xf>
    <xf numFmtId="49" fontId="11" fillId="33" borderId="7" applyNumberFormat="0" applyFont="0" applyFill="0">
      <alignment horizontal="left" vertical="center"/>
      <protection/>
    </xf>
    <xf numFmtId="0" fontId="12" fillId="0" borderId="0">
      <alignment vertical="center"/>
      <protection/>
    </xf>
    <xf numFmtId="49" fontId="11" fillId="33" borderId="7">
      <alignment vertical="center"/>
      <protection/>
    </xf>
    <xf numFmtId="0" fontId="14" fillId="0" borderId="0">
      <alignment vertical="center"/>
      <protection/>
    </xf>
    <xf numFmtId="0" fontId="15" fillId="0" borderId="0">
      <alignment/>
      <protection/>
    </xf>
    <xf numFmtId="0" fontId="83" fillId="0" borderId="8"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167" fontId="30" fillId="0" borderId="0" applyFont="0" applyFill="0" applyBorder="0" applyAlignment="0" applyProtection="0"/>
    <xf numFmtId="0" fontId="84" fillId="0" borderId="0" applyNumberFormat="0" applyFill="0" applyBorder="0" applyAlignment="0" applyProtection="0"/>
    <xf numFmtId="0" fontId="16" fillId="34" borderId="0">
      <alignment horizontal="centerContinuous" vertical="center"/>
      <protection/>
    </xf>
    <xf numFmtId="0" fontId="85" fillId="35" borderId="9" applyNumberFormat="0" applyAlignment="0" applyProtection="0"/>
  </cellStyleXfs>
  <cellXfs count="739">
    <xf numFmtId="0" fontId="0" fillId="0" borderId="0" xfId="0" applyAlignment="1">
      <alignment/>
    </xf>
    <xf numFmtId="0" fontId="0" fillId="36" borderId="0" xfId="0" applyFill="1" applyAlignment="1">
      <alignment/>
    </xf>
    <xf numFmtId="0" fontId="17" fillId="0" borderId="0" xfId="0" applyFont="1" applyFill="1" applyAlignment="1">
      <alignment/>
    </xf>
    <xf numFmtId="0" fontId="0" fillId="37" borderId="0" xfId="0" applyFill="1" applyAlignment="1">
      <alignment/>
    </xf>
    <xf numFmtId="0" fontId="5" fillId="0" borderId="0" xfId="0" applyFont="1" applyAlignment="1">
      <alignment/>
    </xf>
    <xf numFmtId="0" fontId="0" fillId="0" borderId="0" xfId="0" applyFont="1" applyAlignment="1">
      <alignment/>
    </xf>
    <xf numFmtId="0" fontId="4" fillId="0" borderId="0" xfId="52" applyAlignment="1" applyProtection="1">
      <alignment/>
      <protection/>
    </xf>
    <xf numFmtId="0" fontId="21" fillId="0" borderId="0" xfId="0" applyFont="1" applyAlignment="1">
      <alignment horizontal="left" indent="2"/>
    </xf>
    <xf numFmtId="0" fontId="4" fillId="0" borderId="0" xfId="52" applyAlignment="1" applyProtection="1">
      <alignment horizontal="left" indent="1"/>
      <protection/>
    </xf>
    <xf numFmtId="0" fontId="24" fillId="0" borderId="0" xfId="0" applyFont="1" applyAlignment="1">
      <alignment horizontal="left" indent="2"/>
    </xf>
    <xf numFmtId="0" fontId="24" fillId="0" borderId="0" xfId="0" applyFont="1" applyAlignment="1">
      <alignment horizontal="left"/>
    </xf>
    <xf numFmtId="0" fontId="25" fillId="0" borderId="0" xfId="0" applyFont="1" applyAlignment="1">
      <alignment/>
    </xf>
    <xf numFmtId="0" fontId="26" fillId="0" borderId="0" xfId="0" applyFont="1" applyAlignment="1">
      <alignment horizontal="left"/>
    </xf>
    <xf numFmtId="0" fontId="20" fillId="0" borderId="0" xfId="0" applyFont="1" applyAlignment="1">
      <alignment/>
    </xf>
    <xf numFmtId="0" fontId="32" fillId="0" borderId="0" xfId="69" applyFont="1" applyFill="1" applyBorder="1" applyAlignment="1">
      <alignment horizontal="left" vertical="center" wrapText="1"/>
      <protection/>
    </xf>
    <xf numFmtId="0" fontId="31" fillId="0" borderId="0" xfId="69" applyFont="1" applyFill="1" applyBorder="1">
      <alignment/>
      <protection/>
    </xf>
    <xf numFmtId="0" fontId="15" fillId="0" borderId="0" xfId="69" applyFont="1" applyBorder="1" applyAlignment="1">
      <alignment horizontal="left" vertical="center"/>
      <protection/>
    </xf>
    <xf numFmtId="0" fontId="29" fillId="0" borderId="0" xfId="69" applyFont="1" applyBorder="1" applyAlignment="1">
      <alignment horizontal="left" vertical="center"/>
      <protection/>
    </xf>
    <xf numFmtId="0" fontId="15" fillId="0" borderId="0" xfId="69" applyFont="1" applyBorder="1">
      <alignment/>
      <protection/>
    </xf>
    <xf numFmtId="0" fontId="33" fillId="0" borderId="0" xfId="69" applyFont="1" applyBorder="1" applyAlignment="1">
      <alignment horizontal="left" vertical="center"/>
      <protection/>
    </xf>
    <xf numFmtId="0" fontId="29" fillId="0" borderId="0" xfId="69" applyFont="1" applyBorder="1" applyAlignment="1">
      <alignment horizontal="center" vertical="center"/>
      <protection/>
    </xf>
    <xf numFmtId="0" fontId="29" fillId="0" borderId="0" xfId="69" applyFont="1">
      <alignment/>
      <protection/>
    </xf>
    <xf numFmtId="0" fontId="34" fillId="0" borderId="0" xfId="69" applyFont="1">
      <alignment/>
      <protection/>
    </xf>
    <xf numFmtId="0" fontId="15" fillId="0" borderId="0" xfId="69" applyFont="1">
      <alignment/>
      <protection/>
    </xf>
    <xf numFmtId="0" fontId="20" fillId="38" borderId="0" xfId="72" applyFill="1">
      <alignment/>
      <protection/>
    </xf>
    <xf numFmtId="0" fontId="20" fillId="0" borderId="0" xfId="72" applyFill="1">
      <alignment/>
      <protection/>
    </xf>
    <xf numFmtId="0" fontId="0" fillId="0" borderId="0" xfId="71" applyFill="1" applyBorder="1">
      <alignment/>
      <protection/>
    </xf>
    <xf numFmtId="0" fontId="0" fillId="38" borderId="0" xfId="71" applyFill="1" applyBorder="1">
      <alignment/>
      <protection/>
    </xf>
    <xf numFmtId="0" fontId="20" fillId="38" borderId="0" xfId="72" applyFill="1" applyBorder="1">
      <alignment/>
      <protection/>
    </xf>
    <xf numFmtId="0" fontId="35" fillId="38" borderId="0" xfId="73" applyFont="1" applyFill="1" applyBorder="1" applyAlignment="1">
      <alignment horizontal="left" vertical="center"/>
      <protection/>
    </xf>
    <xf numFmtId="0" fontId="8" fillId="38" borderId="0" xfId="72" applyFont="1" applyFill="1" applyBorder="1" applyAlignment="1">
      <alignment horizontal="centerContinuous" vertical="center"/>
      <protection/>
    </xf>
    <xf numFmtId="0" fontId="20" fillId="0" borderId="0" xfId="72">
      <alignment/>
      <protection/>
    </xf>
    <xf numFmtId="0" fontId="0" fillId="0" borderId="0" xfId="65" applyFont="1" applyProtection="1">
      <alignment/>
      <protection/>
    </xf>
    <xf numFmtId="0" fontId="5" fillId="0" borderId="0" xfId="65" applyFont="1" applyProtection="1">
      <alignment/>
      <protection/>
    </xf>
    <xf numFmtId="0" fontId="0" fillId="0" borderId="0" xfId="65" applyFont="1" applyBorder="1" applyAlignment="1" applyProtection="1">
      <alignment vertical="center"/>
      <protection/>
    </xf>
    <xf numFmtId="0" fontId="0" fillId="0" borderId="10" xfId="65" applyFont="1" applyBorder="1" applyAlignment="1" applyProtection="1">
      <alignment vertical="center"/>
      <protection/>
    </xf>
    <xf numFmtId="0" fontId="0" fillId="0" borderId="7" xfId="65" applyFont="1" applyBorder="1" applyAlignment="1" applyProtection="1">
      <alignment vertical="center"/>
      <protection/>
    </xf>
    <xf numFmtId="0" fontId="0" fillId="0" borderId="6" xfId="65" applyFont="1" applyBorder="1" applyAlignment="1" applyProtection="1">
      <alignment vertical="center"/>
      <protection/>
    </xf>
    <xf numFmtId="0" fontId="0" fillId="0" borderId="11" xfId="65" applyFont="1" applyBorder="1" applyAlignment="1" applyProtection="1">
      <alignment vertical="center"/>
      <protection/>
    </xf>
    <xf numFmtId="10" fontId="0" fillId="0" borderId="12" xfId="65" applyNumberFormat="1" applyFont="1" applyBorder="1" applyProtection="1">
      <alignment/>
      <protection/>
    </xf>
    <xf numFmtId="0" fontId="15" fillId="0" borderId="0" xfId="65" applyFont="1" applyProtection="1">
      <alignment/>
      <protection/>
    </xf>
    <xf numFmtId="0" fontId="15" fillId="0" borderId="0" xfId="65" applyFont="1" applyFill="1" applyProtection="1">
      <alignment/>
      <protection/>
    </xf>
    <xf numFmtId="0" fontId="15" fillId="0" borderId="0" xfId="65" applyFont="1" applyAlignment="1" applyProtection="1">
      <alignment vertical="center"/>
      <protection/>
    </xf>
    <xf numFmtId="0" fontId="15" fillId="0" borderId="0" xfId="65" applyFont="1" applyFill="1" applyAlignment="1" applyProtection="1">
      <alignment vertical="center"/>
      <protection/>
    </xf>
    <xf numFmtId="0" fontId="37" fillId="0" borderId="0" xfId="65" applyFont="1" applyProtection="1">
      <alignment/>
      <protection/>
    </xf>
    <xf numFmtId="0" fontId="37" fillId="0" borderId="0" xfId="65" applyFont="1" applyFill="1" applyProtection="1">
      <alignment/>
      <protection/>
    </xf>
    <xf numFmtId="0" fontId="37" fillId="0" borderId="0" xfId="65" applyFont="1" applyAlignment="1" applyProtection="1">
      <alignment vertical="center"/>
      <protection/>
    </xf>
    <xf numFmtId="0" fontId="37" fillId="0" borderId="0" xfId="65" applyFont="1" applyFill="1" applyAlignment="1" applyProtection="1">
      <alignment vertical="center"/>
      <protection/>
    </xf>
    <xf numFmtId="0" fontId="33" fillId="0" borderId="0" xfId="65" applyFont="1" applyBorder="1" applyAlignment="1" applyProtection="1">
      <alignment vertical="center"/>
      <protection/>
    </xf>
    <xf numFmtId="0" fontId="33" fillId="0" borderId="10" xfId="65" applyFont="1" applyBorder="1" applyAlignment="1" applyProtection="1">
      <alignment vertical="center"/>
      <protection/>
    </xf>
    <xf numFmtId="164" fontId="20" fillId="0" borderId="13" xfId="70" applyNumberFormat="1" applyFont="1" applyBorder="1" applyAlignment="1" applyProtection="1">
      <alignment vertical="center"/>
      <protection/>
    </xf>
    <xf numFmtId="164" fontId="38" fillId="0" borderId="0" xfId="70" applyNumberFormat="1" applyFont="1" applyBorder="1" applyAlignment="1" applyProtection="1">
      <alignment vertical="center"/>
      <protection/>
    </xf>
    <xf numFmtId="0" fontId="0" fillId="38" borderId="0" xfId="66" applyFill="1">
      <alignment/>
    </xf>
    <xf numFmtId="0" fontId="0" fillId="0" borderId="0" xfId="66">
      <alignment/>
    </xf>
    <xf numFmtId="176" fontId="20" fillId="0" borderId="0" xfId="66" applyNumberFormat="1" applyFont="1">
      <alignment/>
    </xf>
    <xf numFmtId="10" fontId="20" fillId="0" borderId="0" xfId="57" applyNumberFormat="1" applyFont="1" applyAlignment="1">
      <alignment/>
    </xf>
    <xf numFmtId="0" fontId="0" fillId="0" borderId="0" xfId="66" applyProtection="1">
      <alignment/>
      <protection/>
    </xf>
    <xf numFmtId="0" fontId="0" fillId="0" borderId="0" xfId="66" applyAlignment="1" applyProtection="1">
      <alignment vertical="center"/>
      <protection/>
    </xf>
    <xf numFmtId="174" fontId="38" fillId="0" borderId="12" xfId="66" applyNumberFormat="1" applyFont="1" applyFill="1" applyBorder="1" applyAlignment="1" applyProtection="1">
      <alignment vertical="center"/>
      <protection/>
    </xf>
    <xf numFmtId="176" fontId="20" fillId="0" borderId="0" xfId="66" applyNumberFormat="1" applyFont="1" applyProtection="1">
      <alignment/>
      <protection/>
    </xf>
    <xf numFmtId="0" fontId="15" fillId="0" borderId="0" xfId="66" applyFont="1" applyAlignment="1" applyProtection="1">
      <alignment vertical="center"/>
      <protection/>
    </xf>
    <xf numFmtId="0" fontId="15" fillId="0" borderId="0" xfId="66" applyFont="1" applyAlignment="1">
      <alignment vertical="center"/>
    </xf>
    <xf numFmtId="0" fontId="0" fillId="0" borderId="0" xfId="66" applyAlignment="1">
      <alignment vertical="center"/>
    </xf>
    <xf numFmtId="177" fontId="20" fillId="38" borderId="14" xfId="64" applyNumberFormat="1" applyFont="1" applyFill="1" applyBorder="1" applyAlignment="1" applyProtection="1" quotePrefix="1">
      <alignment vertical="center"/>
      <protection/>
    </xf>
    <xf numFmtId="177" fontId="20" fillId="38" borderId="10" xfId="64" applyNumberFormat="1" applyFont="1" applyFill="1" applyBorder="1" applyAlignment="1" applyProtection="1">
      <alignment vertical="center"/>
      <protection/>
    </xf>
    <xf numFmtId="183" fontId="20" fillId="38" borderId="10" xfId="64" applyNumberFormat="1" applyFont="1" applyFill="1" applyBorder="1" applyAlignment="1" applyProtection="1">
      <alignment horizontal="right" vertical="center"/>
      <protection/>
    </xf>
    <xf numFmtId="183" fontId="39" fillId="34" borderId="15" xfId="64" applyNumberFormat="1" applyFont="1" applyFill="1" applyBorder="1" applyAlignment="1">
      <alignment horizontal="center" vertical="center"/>
      <protection/>
    </xf>
    <xf numFmtId="183" fontId="38" fillId="0" borderId="16" xfId="66" applyNumberFormat="1" applyFont="1" applyBorder="1" applyAlignment="1" applyProtection="1">
      <alignment vertical="center"/>
      <protection/>
    </xf>
    <xf numFmtId="0" fontId="0" fillId="0" borderId="0" xfId="66" applyFont="1" applyAlignment="1" applyProtection="1">
      <alignment vertical="center"/>
      <protection/>
    </xf>
    <xf numFmtId="173" fontId="7" fillId="0" borderId="0" xfId="68" applyFont="1">
      <alignment/>
      <protection/>
    </xf>
    <xf numFmtId="165" fontId="7" fillId="0" borderId="0" xfId="68" applyNumberFormat="1" applyFont="1">
      <alignment/>
      <protection/>
    </xf>
    <xf numFmtId="187" fontId="0" fillId="0" borderId="12" xfId="85" applyNumberFormat="1" applyFont="1" applyBorder="1" applyAlignment="1" applyProtection="1">
      <alignment vertical="center"/>
      <protection/>
    </xf>
    <xf numFmtId="188" fontId="0" fillId="0" borderId="17" xfId="66" applyNumberFormat="1" applyFont="1" applyFill="1" applyBorder="1" applyAlignment="1" applyProtection="1">
      <alignment vertical="center"/>
      <protection/>
    </xf>
    <xf numFmtId="174" fontId="0" fillId="0" borderId="18" xfId="68" applyNumberFormat="1" applyFont="1" applyBorder="1" applyAlignment="1" applyProtection="1">
      <alignment vertical="center"/>
      <protection/>
    </xf>
    <xf numFmtId="174" fontId="41" fillId="38" borderId="0" xfId="68" applyNumberFormat="1" applyFont="1" applyFill="1" applyBorder="1" applyAlignment="1" applyProtection="1">
      <alignment vertical="center"/>
      <protection/>
    </xf>
    <xf numFmtId="174" fontId="0" fillId="0" borderId="16" xfId="68" applyNumberFormat="1" applyFont="1" applyBorder="1" applyAlignment="1" applyProtection="1">
      <alignment vertical="center"/>
      <protection/>
    </xf>
    <xf numFmtId="174" fontId="0" fillId="0" borderId="15" xfId="68" applyNumberFormat="1" applyFont="1" applyBorder="1" applyAlignment="1" applyProtection="1">
      <alignment vertical="center"/>
      <protection/>
    </xf>
    <xf numFmtId="187" fontId="0" fillId="0" borderId="17" xfId="85" applyNumberFormat="1" applyFont="1" applyBorder="1" applyAlignment="1" applyProtection="1">
      <alignment vertical="center"/>
      <protection/>
    </xf>
    <xf numFmtId="173" fontId="36" fillId="38" borderId="0" xfId="68" applyFont="1" applyFill="1" applyBorder="1" applyAlignment="1" applyProtection="1">
      <alignment horizontal="left" vertical="top"/>
      <protection/>
    </xf>
    <xf numFmtId="0" fontId="20" fillId="0" borderId="0" xfId="66" applyFont="1" applyAlignment="1" applyProtection="1">
      <alignment vertical="center"/>
      <protection/>
    </xf>
    <xf numFmtId="10" fontId="20" fillId="0" borderId="0" xfId="57" applyNumberFormat="1" applyFont="1" applyAlignment="1" applyProtection="1">
      <alignment vertical="center"/>
      <protection/>
    </xf>
    <xf numFmtId="0" fontId="20" fillId="0" borderId="0" xfId="66" applyFont="1" applyProtection="1">
      <alignment/>
      <protection/>
    </xf>
    <xf numFmtId="0" fontId="38" fillId="0" borderId="19" xfId="66" applyFont="1" applyBorder="1" applyAlignment="1" applyProtection="1">
      <alignment vertical="center"/>
      <protection/>
    </xf>
    <xf numFmtId="10" fontId="38" fillId="0" borderId="20" xfId="57" applyNumberFormat="1" applyFont="1" applyBorder="1" applyAlignment="1" applyProtection="1">
      <alignment vertical="center"/>
      <protection/>
    </xf>
    <xf numFmtId="0" fontId="20" fillId="0" borderId="0" xfId="66" applyFont="1">
      <alignment/>
    </xf>
    <xf numFmtId="0" fontId="38" fillId="0" borderId="14" xfId="66" applyFont="1" applyBorder="1" applyAlignment="1" applyProtection="1">
      <alignment vertical="center"/>
      <protection/>
    </xf>
    <xf numFmtId="0" fontId="20" fillId="0" borderId="15" xfId="66" applyFont="1" applyBorder="1" applyAlignment="1" applyProtection="1">
      <alignment vertical="center"/>
      <protection/>
    </xf>
    <xf numFmtId="187" fontId="20" fillId="0" borderId="12" xfId="66" applyNumberFormat="1" applyFont="1" applyBorder="1" applyAlignment="1" applyProtection="1">
      <alignment vertical="center"/>
      <protection/>
    </xf>
    <xf numFmtId="10" fontId="20" fillId="0" borderId="12" xfId="57" applyNumberFormat="1" applyFont="1" applyBorder="1" applyAlignment="1" applyProtection="1">
      <alignment vertical="center"/>
      <protection/>
    </xf>
    <xf numFmtId="172" fontId="28" fillId="0" borderId="15" xfId="64" applyBorder="1" applyAlignment="1" applyProtection="1">
      <alignment vertical="center"/>
      <protection/>
    </xf>
    <xf numFmtId="0" fontId="20" fillId="0" borderId="21" xfId="66" applyFont="1" applyBorder="1" applyAlignment="1" applyProtection="1">
      <alignment vertical="center"/>
      <protection/>
    </xf>
    <xf numFmtId="0" fontId="42" fillId="0" borderId="15" xfId="66" applyFont="1" applyBorder="1" applyAlignment="1" applyProtection="1">
      <alignment vertical="center"/>
      <protection/>
    </xf>
    <xf numFmtId="0" fontId="38" fillId="0" borderId="15" xfId="66" applyFont="1" applyBorder="1" applyAlignment="1" applyProtection="1">
      <alignment vertical="center"/>
      <protection/>
    </xf>
    <xf numFmtId="187" fontId="38" fillId="0" borderId="12" xfId="66" applyNumberFormat="1" applyFont="1" applyBorder="1" applyAlignment="1" applyProtection="1">
      <alignment vertical="center"/>
      <protection/>
    </xf>
    <xf numFmtId="0" fontId="20" fillId="0" borderId="14" xfId="66" applyFont="1" applyBorder="1" applyAlignment="1" applyProtection="1">
      <alignment vertical="center"/>
      <protection/>
    </xf>
    <xf numFmtId="172" fontId="20" fillId="0" borderId="15" xfId="64" applyFont="1" applyBorder="1" applyAlignment="1" applyProtection="1">
      <alignment vertical="center"/>
      <protection/>
    </xf>
    <xf numFmtId="187" fontId="39" fillId="0" borderId="12" xfId="64" applyNumberFormat="1" applyFont="1" applyBorder="1" applyAlignment="1" applyProtection="1">
      <alignment vertical="center"/>
      <protection/>
    </xf>
    <xf numFmtId="0" fontId="0" fillId="0" borderId="15" xfId="66" applyBorder="1" applyAlignment="1" applyProtection="1">
      <alignment vertical="center"/>
      <protection/>
    </xf>
    <xf numFmtId="10" fontId="40" fillId="0" borderId="12" xfId="57" applyNumberFormat="1" applyFont="1" applyBorder="1" applyAlignment="1" applyProtection="1">
      <alignment vertical="center"/>
      <protection/>
    </xf>
    <xf numFmtId="0" fontId="40" fillId="0" borderId="15" xfId="66" applyFont="1" applyBorder="1" applyAlignment="1" applyProtection="1">
      <alignment vertical="center"/>
      <protection/>
    </xf>
    <xf numFmtId="187" fontId="40" fillId="0" borderId="12" xfId="66" applyNumberFormat="1" applyFont="1" applyBorder="1" applyAlignment="1" applyProtection="1">
      <alignment vertical="center"/>
      <protection/>
    </xf>
    <xf numFmtId="0" fontId="40" fillId="38" borderId="5" xfId="66" applyFont="1" applyFill="1" applyBorder="1" applyAlignment="1" applyProtection="1">
      <alignment vertical="center"/>
      <protection/>
    </xf>
    <xf numFmtId="187" fontId="40" fillId="38" borderId="22" xfId="66" applyNumberFormat="1" applyFont="1" applyFill="1" applyBorder="1" applyAlignment="1" applyProtection="1">
      <alignment vertical="center"/>
      <protection/>
    </xf>
    <xf numFmtId="10" fontId="40" fillId="38" borderId="22" xfId="57" applyNumberFormat="1" applyFont="1" applyFill="1" applyBorder="1" applyAlignment="1" applyProtection="1">
      <alignment vertical="center"/>
      <protection/>
    </xf>
    <xf numFmtId="0" fontId="40" fillId="0" borderId="0" xfId="66" applyFont="1" applyAlignment="1" applyProtection="1">
      <alignment vertical="center"/>
      <protection/>
    </xf>
    <xf numFmtId="10" fontId="40" fillId="0" borderId="0" xfId="57" applyNumberFormat="1" applyFont="1" applyAlignment="1" applyProtection="1">
      <alignment vertical="center"/>
      <protection/>
    </xf>
    <xf numFmtId="174" fontId="40" fillId="38" borderId="6" xfId="57" applyNumberFormat="1" applyFont="1" applyFill="1" applyBorder="1" applyAlignment="1" applyProtection="1">
      <alignment horizontal="center" vertical="center"/>
      <protection/>
    </xf>
    <xf numFmtId="174" fontId="40" fillId="0" borderId="15" xfId="57" applyNumberFormat="1" applyFont="1" applyFill="1" applyBorder="1" applyAlignment="1" applyProtection="1">
      <alignment vertical="center"/>
      <protection/>
    </xf>
    <xf numFmtId="0" fontId="40" fillId="0" borderId="16" xfId="66" applyFont="1" applyBorder="1" applyAlignment="1" applyProtection="1">
      <alignment vertical="center"/>
      <protection/>
    </xf>
    <xf numFmtId="0" fontId="43" fillId="0" borderId="15" xfId="66" applyFont="1" applyBorder="1" applyAlignment="1" applyProtection="1">
      <alignment horizontal="center" vertical="center"/>
      <protection/>
    </xf>
    <xf numFmtId="0" fontId="38" fillId="0" borderId="14" xfId="66" applyFont="1" applyBorder="1" applyAlignment="1" applyProtection="1">
      <alignment horizontal="center" vertical="center"/>
      <protection/>
    </xf>
    <xf numFmtId="0" fontId="20" fillId="38" borderId="5" xfId="66" applyFont="1" applyFill="1" applyBorder="1" applyAlignment="1" applyProtection="1">
      <alignment vertical="center"/>
      <protection/>
    </xf>
    <xf numFmtId="174" fontId="20" fillId="38" borderId="6" xfId="57" applyNumberFormat="1" applyFont="1" applyFill="1" applyBorder="1" applyAlignment="1" applyProtection="1">
      <alignment horizontal="center" vertical="center"/>
      <protection/>
    </xf>
    <xf numFmtId="174" fontId="20" fillId="0" borderId="15" xfId="57" applyNumberFormat="1" applyFont="1" applyFill="1" applyBorder="1" applyAlignment="1" applyProtection="1">
      <alignment vertical="center"/>
      <protection/>
    </xf>
    <xf numFmtId="0" fontId="20" fillId="0" borderId="16" xfId="66" applyFont="1" applyBorder="1" applyAlignment="1" applyProtection="1">
      <alignment vertical="center"/>
      <protection/>
    </xf>
    <xf numFmtId="10" fontId="20" fillId="0" borderId="0" xfId="57" applyNumberFormat="1" applyFont="1" applyAlignment="1">
      <alignment vertical="center"/>
    </xf>
    <xf numFmtId="0" fontId="15" fillId="0" borderId="0" xfId="66" applyFont="1">
      <alignment/>
    </xf>
    <xf numFmtId="0" fontId="0" fillId="0" borderId="0" xfId="66" applyFont="1">
      <alignment/>
    </xf>
    <xf numFmtId="172" fontId="28" fillId="0" borderId="0" xfId="64">
      <alignment/>
      <protection/>
    </xf>
    <xf numFmtId="176" fontId="20" fillId="0" borderId="0" xfId="66" applyNumberFormat="1" applyFont="1" applyAlignment="1" applyProtection="1">
      <alignment vertical="center"/>
      <protection/>
    </xf>
    <xf numFmtId="0" fontId="20" fillId="38" borderId="5" xfId="67" applyFont="1" applyFill="1" applyBorder="1" applyAlignment="1">
      <alignment horizontal="center" vertical="center"/>
      <protection/>
    </xf>
    <xf numFmtId="0" fontId="20" fillId="38" borderId="7" xfId="67" applyFont="1" applyFill="1" applyBorder="1" applyAlignment="1">
      <alignment horizontal="center" vertical="center"/>
      <protection/>
    </xf>
    <xf numFmtId="0" fontId="20" fillId="38" borderId="22" xfId="67" applyFont="1" applyFill="1" applyBorder="1" applyAlignment="1">
      <alignment horizontal="center" vertical="center"/>
      <protection/>
    </xf>
    <xf numFmtId="0" fontId="38" fillId="0" borderId="15" xfId="67" applyFont="1" applyBorder="1" applyAlignment="1">
      <alignment vertical="center"/>
      <protection/>
    </xf>
    <xf numFmtId="0" fontId="38" fillId="0" borderId="0" xfId="67" applyFont="1" applyBorder="1" applyAlignment="1">
      <alignment vertical="center"/>
      <protection/>
    </xf>
    <xf numFmtId="0" fontId="38" fillId="0" borderId="23" xfId="67" applyFont="1" applyBorder="1" applyAlignment="1">
      <alignment vertical="center"/>
      <protection/>
    </xf>
    <xf numFmtId="0" fontId="38" fillId="0" borderId="24" xfId="67" applyFont="1" applyBorder="1" applyAlignment="1">
      <alignment vertical="center"/>
      <protection/>
    </xf>
    <xf numFmtId="9" fontId="38" fillId="0" borderId="24" xfId="57" applyFont="1" applyBorder="1" applyAlignment="1">
      <alignment vertical="center"/>
    </xf>
    <xf numFmtId="0" fontId="44" fillId="0" borderId="0" xfId="67" applyFont="1" applyBorder="1" applyAlignment="1">
      <alignment vertical="center"/>
      <protection/>
    </xf>
    <xf numFmtId="0" fontId="38" fillId="0" borderId="25" xfId="67" applyFont="1" applyBorder="1" applyAlignment="1">
      <alignment vertical="center"/>
      <protection/>
    </xf>
    <xf numFmtId="0" fontId="38" fillId="0" borderId="0" xfId="67" applyFont="1" applyBorder="1" applyAlignment="1">
      <alignment horizontal="center" vertical="center"/>
      <protection/>
    </xf>
    <xf numFmtId="0" fontId="38" fillId="0" borderId="10" xfId="67" applyFont="1" applyBorder="1" applyAlignment="1">
      <alignment vertical="center"/>
      <protection/>
    </xf>
    <xf numFmtId="0" fontId="38" fillId="0" borderId="0" xfId="67" applyFont="1" applyAlignment="1">
      <alignment vertical="center"/>
      <protection/>
    </xf>
    <xf numFmtId="0" fontId="20" fillId="38" borderId="19" xfId="67" applyFont="1" applyFill="1" applyBorder="1" applyAlignment="1">
      <alignment vertical="center"/>
      <protection/>
    </xf>
    <xf numFmtId="0" fontId="38" fillId="38" borderId="11" xfId="67" applyFont="1" applyFill="1" applyBorder="1" applyAlignment="1">
      <alignment vertical="center"/>
      <protection/>
    </xf>
    <xf numFmtId="9" fontId="38" fillId="38" borderId="11" xfId="57" applyFont="1" applyFill="1" applyBorder="1" applyAlignment="1">
      <alignment horizontal="right" vertical="center"/>
    </xf>
    <xf numFmtId="9" fontId="38" fillId="38" borderId="11" xfId="67" applyNumberFormat="1" applyFont="1" applyFill="1" applyBorder="1" applyAlignment="1">
      <alignment horizontal="center" vertical="center"/>
      <protection/>
    </xf>
    <xf numFmtId="0" fontId="38" fillId="38" borderId="15" xfId="67" applyFont="1" applyFill="1" applyBorder="1" applyAlignment="1">
      <alignment vertical="center"/>
      <protection/>
    </xf>
    <xf numFmtId="0" fontId="38" fillId="38" borderId="0" xfId="67" applyFont="1" applyFill="1" applyBorder="1" applyAlignment="1">
      <alignment vertical="center"/>
      <protection/>
    </xf>
    <xf numFmtId="0" fontId="38" fillId="38" borderId="14" xfId="67" applyFont="1" applyFill="1" applyBorder="1" applyAlignment="1">
      <alignment vertical="center"/>
      <protection/>
    </xf>
    <xf numFmtId="0" fontId="38" fillId="38" borderId="10" xfId="67" applyFont="1" applyFill="1" applyBorder="1" applyAlignment="1">
      <alignment vertical="center"/>
      <protection/>
    </xf>
    <xf numFmtId="0" fontId="38" fillId="0" borderId="20" xfId="67" applyFont="1" applyBorder="1" applyAlignment="1" applyProtection="1">
      <alignment vertical="center"/>
      <protection/>
    </xf>
    <xf numFmtId="0" fontId="38" fillId="0" borderId="19" xfId="67" applyFont="1" applyBorder="1" applyAlignment="1" applyProtection="1">
      <alignment vertical="center"/>
      <protection/>
    </xf>
    <xf numFmtId="0" fontId="38" fillId="0" borderId="26" xfId="67" applyFont="1" applyBorder="1" applyAlignment="1" applyProtection="1">
      <alignment vertical="center"/>
      <protection/>
    </xf>
    <xf numFmtId="0" fontId="38" fillId="0" borderId="11" xfId="67" applyFont="1" applyBorder="1" applyAlignment="1" applyProtection="1">
      <alignment vertical="center"/>
      <protection/>
    </xf>
    <xf numFmtId="0" fontId="38" fillId="0" borderId="12" xfId="67" applyFont="1" applyBorder="1" applyAlignment="1" applyProtection="1">
      <alignment vertical="center"/>
      <protection/>
    </xf>
    <xf numFmtId="0" fontId="38" fillId="0" borderId="15" xfId="67" applyFont="1" applyBorder="1" applyAlignment="1" applyProtection="1">
      <alignment vertical="center"/>
      <protection/>
    </xf>
    <xf numFmtId="0" fontId="38" fillId="0" borderId="16" xfId="67" applyFont="1" applyBorder="1" applyAlignment="1" applyProtection="1">
      <alignment vertical="center"/>
      <protection/>
    </xf>
    <xf numFmtId="0" fontId="38" fillId="0" borderId="0" xfId="67" applyFont="1" applyBorder="1" applyAlignment="1" applyProtection="1">
      <alignment vertical="center"/>
      <protection/>
    </xf>
    <xf numFmtId="0" fontId="38" fillId="0" borderId="23" xfId="67" applyFont="1" applyBorder="1" applyAlignment="1" applyProtection="1">
      <alignment vertical="center"/>
      <protection/>
    </xf>
    <xf numFmtId="0" fontId="38" fillId="0" borderId="24" xfId="67" applyFont="1" applyBorder="1" applyAlignment="1" applyProtection="1">
      <alignment vertical="center"/>
      <protection/>
    </xf>
    <xf numFmtId="9" fontId="38" fillId="0" borderId="24" xfId="57" applyFont="1" applyBorder="1" applyAlignment="1" applyProtection="1">
      <alignment vertical="center"/>
      <protection/>
    </xf>
    <xf numFmtId="0" fontId="38" fillId="0" borderId="0" xfId="67" applyFont="1" applyBorder="1" applyAlignment="1" applyProtection="1">
      <alignment horizontal="center" vertical="center"/>
      <protection/>
    </xf>
    <xf numFmtId="0" fontId="44" fillId="0" borderId="0" xfId="67" applyFont="1" applyBorder="1" applyAlignment="1" applyProtection="1">
      <alignment vertical="center"/>
      <protection/>
    </xf>
    <xf numFmtId="0" fontId="38" fillId="0" borderId="25" xfId="67" applyFont="1" applyBorder="1" applyAlignment="1" applyProtection="1">
      <alignment vertical="center"/>
      <protection/>
    </xf>
    <xf numFmtId="0" fontId="38" fillId="0" borderId="0" xfId="67" applyFont="1" applyBorder="1" applyAlignment="1" applyProtection="1">
      <alignment horizontal="right" vertical="center"/>
      <protection/>
    </xf>
    <xf numFmtId="0" fontId="38" fillId="0" borderId="14" xfId="67" applyFont="1" applyBorder="1" applyAlignment="1" applyProtection="1">
      <alignment horizontal="left" vertical="center"/>
      <protection/>
    </xf>
    <xf numFmtId="0" fontId="38" fillId="0" borderId="10" xfId="67" applyFont="1" applyBorder="1" applyAlignment="1" applyProtection="1">
      <alignment horizontal="left" vertical="center"/>
      <protection/>
    </xf>
    <xf numFmtId="0" fontId="38" fillId="0" borderId="10" xfId="67" applyFont="1" applyBorder="1" applyAlignment="1" applyProtection="1">
      <alignment vertical="center"/>
      <protection/>
    </xf>
    <xf numFmtId="0" fontId="38" fillId="0" borderId="10" xfId="67" applyFont="1" applyBorder="1" applyAlignment="1" applyProtection="1">
      <alignment horizontal="right" vertical="center"/>
      <protection/>
    </xf>
    <xf numFmtId="0" fontId="38" fillId="0" borderId="10" xfId="67" applyFont="1" applyBorder="1" applyAlignment="1" applyProtection="1">
      <alignment horizontal="center" vertical="center"/>
      <protection/>
    </xf>
    <xf numFmtId="2" fontId="38" fillId="0" borderId="10" xfId="67" applyNumberFormat="1" applyFont="1" applyBorder="1" applyAlignment="1" applyProtection="1">
      <alignment horizontal="center" vertical="center"/>
      <protection/>
    </xf>
    <xf numFmtId="0" fontId="38" fillId="0" borderId="0" xfId="67" applyFont="1" applyAlignment="1" applyProtection="1">
      <alignment vertical="center"/>
      <protection/>
    </xf>
    <xf numFmtId="0" fontId="20" fillId="38" borderId="19" xfId="67" applyFont="1" applyFill="1" applyBorder="1" applyAlignment="1" applyProtection="1">
      <alignment vertical="center"/>
      <protection/>
    </xf>
    <xf numFmtId="0" fontId="38" fillId="38" borderId="11" xfId="67" applyFont="1" applyFill="1" applyBorder="1" applyAlignment="1" applyProtection="1">
      <alignment vertical="center"/>
      <protection/>
    </xf>
    <xf numFmtId="10" fontId="38" fillId="38" borderId="11" xfId="57" applyNumberFormat="1" applyFont="1" applyFill="1" applyBorder="1" applyAlignment="1" applyProtection="1">
      <alignment horizontal="left" vertical="center"/>
      <protection/>
    </xf>
    <xf numFmtId="0" fontId="38" fillId="38" borderId="11" xfId="67" applyFont="1" applyFill="1" applyBorder="1" applyAlignment="1" applyProtection="1">
      <alignment horizontal="left" vertical="center"/>
      <protection/>
    </xf>
    <xf numFmtId="0" fontId="38" fillId="38" borderId="14" xfId="67" applyFont="1" applyFill="1" applyBorder="1" applyAlignment="1" applyProtection="1">
      <alignment vertical="center"/>
      <protection/>
    </xf>
    <xf numFmtId="0" fontId="38" fillId="38" borderId="10" xfId="67" applyFont="1" applyFill="1" applyBorder="1" applyAlignment="1" applyProtection="1">
      <alignment vertical="center"/>
      <protection/>
    </xf>
    <xf numFmtId="0" fontId="38" fillId="38" borderId="0" xfId="67" applyFont="1" applyFill="1" applyAlignment="1">
      <alignment vertical="center"/>
      <protection/>
    </xf>
    <xf numFmtId="0" fontId="15" fillId="0" borderId="5" xfId="67" applyFont="1" applyBorder="1" applyAlignment="1">
      <alignment vertical="center"/>
      <protection/>
    </xf>
    <xf numFmtId="0" fontId="15" fillId="0" borderId="6" xfId="67" applyFont="1" applyBorder="1" applyAlignment="1">
      <alignment vertical="center"/>
      <protection/>
    </xf>
    <xf numFmtId="0" fontId="15" fillId="0" borderId="7" xfId="67" applyFont="1" applyBorder="1" applyAlignment="1">
      <alignment vertical="center"/>
      <protection/>
    </xf>
    <xf numFmtId="0" fontId="15" fillId="0" borderId="0" xfId="67" applyFont="1" applyAlignment="1">
      <alignment vertical="center"/>
      <protection/>
    </xf>
    <xf numFmtId="0" fontId="5" fillId="0" borderId="0" xfId="67" applyFont="1" applyAlignment="1">
      <alignment vertical="center"/>
      <protection/>
    </xf>
    <xf numFmtId="0" fontId="15" fillId="38" borderId="19" xfId="67" applyFont="1" applyFill="1" applyBorder="1" applyAlignment="1">
      <alignment vertical="center"/>
      <protection/>
    </xf>
    <xf numFmtId="0" fontId="15" fillId="38" borderId="11" xfId="67" applyFont="1" applyFill="1" applyBorder="1" applyAlignment="1">
      <alignment vertical="center"/>
      <protection/>
    </xf>
    <xf numFmtId="3" fontId="37" fillId="38" borderId="11" xfId="67" applyNumberFormat="1" applyFont="1" applyFill="1" applyBorder="1" applyAlignment="1">
      <alignment horizontal="center" vertical="center"/>
      <protection/>
    </xf>
    <xf numFmtId="0" fontId="37" fillId="38" borderId="11" xfId="67" applyFont="1" applyFill="1" applyBorder="1" applyAlignment="1">
      <alignment horizontal="center" vertical="center"/>
      <protection/>
    </xf>
    <xf numFmtId="0" fontId="37" fillId="38" borderId="11" xfId="67" applyFont="1" applyFill="1" applyBorder="1" applyAlignment="1">
      <alignment horizontal="left" vertical="center"/>
      <protection/>
    </xf>
    <xf numFmtId="0" fontId="37" fillId="38" borderId="11" xfId="67" applyFont="1" applyFill="1" applyBorder="1" applyAlignment="1">
      <alignment vertical="center"/>
      <protection/>
    </xf>
    <xf numFmtId="0" fontId="15" fillId="38" borderId="15" xfId="67" applyFont="1" applyFill="1" applyBorder="1" applyAlignment="1">
      <alignment vertical="center"/>
      <protection/>
    </xf>
    <xf numFmtId="0" fontId="15" fillId="38" borderId="0" xfId="67" applyFont="1" applyFill="1" applyBorder="1" applyAlignment="1">
      <alignment vertical="center"/>
      <protection/>
    </xf>
    <xf numFmtId="3" fontId="45" fillId="38" borderId="0" xfId="67" applyNumberFormat="1" applyFont="1" applyFill="1" applyBorder="1" applyAlignment="1">
      <alignment horizontal="left" vertical="center"/>
      <protection/>
    </xf>
    <xf numFmtId="0" fontId="45" fillId="38" borderId="0" xfId="67" applyFont="1" applyFill="1" applyBorder="1" applyAlignment="1">
      <alignment horizontal="center" vertical="center"/>
      <protection/>
    </xf>
    <xf numFmtId="0" fontId="37" fillId="38" borderId="0" xfId="67" applyFont="1" applyFill="1" applyBorder="1" applyAlignment="1">
      <alignment horizontal="center" vertical="center"/>
      <protection/>
    </xf>
    <xf numFmtId="190" fontId="37" fillId="38" borderId="0" xfId="67" applyNumberFormat="1" applyFont="1" applyFill="1" applyBorder="1" applyAlignment="1">
      <alignment horizontal="right" vertical="center"/>
      <protection/>
    </xf>
    <xf numFmtId="0" fontId="37" fillId="38" borderId="0" xfId="67" applyFont="1" applyFill="1" applyBorder="1" applyAlignment="1">
      <alignment vertical="center"/>
      <protection/>
    </xf>
    <xf numFmtId="0" fontId="15" fillId="38" borderId="16" xfId="67" applyFont="1" applyFill="1" applyBorder="1" applyAlignment="1">
      <alignment vertical="center"/>
      <protection/>
    </xf>
    <xf numFmtId="4" fontId="37" fillId="38" borderId="0" xfId="67" applyNumberFormat="1" applyFont="1" applyFill="1" applyBorder="1" applyAlignment="1">
      <alignment horizontal="center" vertical="center"/>
      <protection/>
    </xf>
    <xf numFmtId="4" fontId="37" fillId="38" borderId="0" xfId="67" applyNumberFormat="1" applyFont="1" applyFill="1" applyBorder="1" applyAlignment="1">
      <alignment horizontal="left" vertical="center"/>
      <protection/>
    </xf>
    <xf numFmtId="0" fontId="46" fillId="39" borderId="0" xfId="69" applyFont="1" applyFill="1" applyBorder="1">
      <alignment/>
      <protection/>
    </xf>
    <xf numFmtId="0" fontId="15" fillId="38" borderId="0" xfId="69" applyFont="1" applyFill="1" applyBorder="1" applyAlignment="1">
      <alignment horizontal="left" vertical="center"/>
      <protection/>
    </xf>
    <xf numFmtId="0" fontId="29" fillId="38" borderId="0" xfId="69" applyFont="1" applyFill="1">
      <alignment/>
      <protection/>
    </xf>
    <xf numFmtId="0" fontId="29" fillId="0" borderId="0" xfId="69" applyFont="1" applyFill="1">
      <alignment/>
      <protection/>
    </xf>
    <xf numFmtId="0" fontId="29" fillId="0" borderId="0" xfId="69" applyFont="1" applyFill="1" applyAlignment="1">
      <alignment horizontal="left" vertical="center" wrapText="1"/>
      <protection/>
    </xf>
    <xf numFmtId="0" fontId="34" fillId="0" borderId="0" xfId="69" applyFont="1" applyFill="1" applyBorder="1" applyAlignment="1">
      <alignment horizontal="left" vertical="center" wrapText="1"/>
      <protection/>
    </xf>
    <xf numFmtId="0" fontId="29" fillId="0" borderId="0" xfId="69" applyFont="1" applyFill="1" applyBorder="1" applyAlignment="1">
      <alignment horizontal="left" vertical="center"/>
      <protection/>
    </xf>
    <xf numFmtId="0" fontId="29" fillId="0" borderId="0" xfId="69" applyFont="1" applyAlignment="1">
      <alignment horizontal="left" vertical="center"/>
      <protection/>
    </xf>
    <xf numFmtId="0" fontId="15" fillId="0" borderId="0" xfId="69" applyFont="1" applyBorder="1" applyAlignment="1">
      <alignment horizontal="left" vertical="center" wrapText="1"/>
      <protection/>
    </xf>
    <xf numFmtId="172" fontId="48" fillId="39" borderId="0" xfId="64" applyFont="1" applyFill="1" applyBorder="1" applyAlignment="1" applyProtection="1">
      <alignment horizontal="right" vertical="center"/>
      <protection/>
    </xf>
    <xf numFmtId="0" fontId="20" fillId="38" borderId="0" xfId="72" applyFont="1" applyFill="1">
      <alignment/>
      <protection/>
    </xf>
    <xf numFmtId="0" fontId="20" fillId="0" borderId="0" xfId="72" applyFont="1" applyFill="1">
      <alignment/>
      <protection/>
    </xf>
    <xf numFmtId="9" fontId="20" fillId="0" borderId="0" xfId="72" applyNumberFormat="1" applyFont="1" applyFill="1" applyBorder="1">
      <alignment/>
      <protection/>
    </xf>
    <xf numFmtId="0" fontId="0" fillId="0" borderId="0" xfId="71" applyFont="1" applyFill="1" applyBorder="1">
      <alignment/>
      <protection/>
    </xf>
    <xf numFmtId="0" fontId="0" fillId="38" borderId="0" xfId="71" applyFont="1" applyFill="1" applyBorder="1">
      <alignment/>
      <protection/>
    </xf>
    <xf numFmtId="0" fontId="49" fillId="0" borderId="0" xfId="71" applyFont="1" applyFill="1" applyBorder="1" applyAlignment="1">
      <alignment horizontal="center" vertical="center"/>
      <protection/>
    </xf>
    <xf numFmtId="0" fontId="35" fillId="0" borderId="0" xfId="71" applyFont="1" applyFill="1" applyBorder="1" applyAlignment="1">
      <alignment horizontal="center" vertical="center"/>
      <protection/>
    </xf>
    <xf numFmtId="0" fontId="20" fillId="38" borderId="0" xfId="72" applyFont="1" applyFill="1" applyBorder="1">
      <alignment/>
      <protection/>
    </xf>
    <xf numFmtId="0" fontId="20" fillId="0" borderId="0" xfId="72" applyFont="1">
      <alignment/>
      <protection/>
    </xf>
    <xf numFmtId="0" fontId="20" fillId="0" borderId="0" xfId="72" applyFont="1" applyFill="1" applyBorder="1">
      <alignment/>
      <protection/>
    </xf>
    <xf numFmtId="0" fontId="0" fillId="0" borderId="0" xfId="65" applyFont="1" applyFill="1" applyProtection="1">
      <alignment/>
      <protection/>
    </xf>
    <xf numFmtId="172" fontId="46" fillId="39" borderId="0" xfId="64" applyFont="1" applyFill="1" applyBorder="1" applyAlignment="1" applyProtection="1">
      <alignment horizontal="right" vertical="center"/>
      <protection/>
    </xf>
    <xf numFmtId="0" fontId="0" fillId="0" borderId="0" xfId="65" applyFont="1" applyFill="1" applyAlignment="1" applyProtection="1">
      <alignment horizontal="left" vertical="top"/>
      <protection locked="0"/>
    </xf>
    <xf numFmtId="0" fontId="0" fillId="0" borderId="0" xfId="65" applyFont="1" applyFill="1" applyAlignment="1" applyProtection="1">
      <alignment horizontal="left" vertical="top"/>
      <protection/>
    </xf>
    <xf numFmtId="0" fontId="0" fillId="0" borderId="0" xfId="65" applyFont="1" applyAlignment="1" applyProtection="1">
      <alignment horizontal="left"/>
      <protection/>
    </xf>
    <xf numFmtId="172" fontId="38" fillId="0" borderId="0" xfId="64" applyFont="1" applyAlignment="1" applyProtection="1">
      <alignment horizontal="left" vertical="center"/>
      <protection/>
    </xf>
    <xf numFmtId="172" fontId="20" fillId="0" borderId="0" xfId="64" applyFont="1" applyAlignment="1" applyProtection="1">
      <alignment vertical="center"/>
      <protection/>
    </xf>
    <xf numFmtId="172" fontId="33" fillId="0" borderId="19" xfId="64" applyFont="1" applyFill="1" applyBorder="1" applyAlignment="1" applyProtection="1">
      <alignment horizontal="center" vertical="center"/>
      <protection/>
    </xf>
    <xf numFmtId="172" fontId="33" fillId="0" borderId="11" xfId="64" applyFont="1" applyFill="1" applyBorder="1" applyAlignment="1" applyProtection="1">
      <alignment horizontal="center" vertical="center"/>
      <protection/>
    </xf>
    <xf numFmtId="172" fontId="33" fillId="0" borderId="26" xfId="64" applyFont="1" applyFill="1" applyBorder="1" applyAlignment="1" applyProtection="1">
      <alignment horizontal="center" vertical="center"/>
      <protection/>
    </xf>
    <xf numFmtId="0" fontId="0" fillId="0" borderId="20" xfId="65" applyFont="1" applyBorder="1" applyProtection="1">
      <alignment/>
      <protection/>
    </xf>
    <xf numFmtId="172" fontId="0" fillId="0" borderId="15" xfId="64" applyFont="1" applyBorder="1" applyAlignment="1" applyProtection="1">
      <alignment horizontal="left" vertical="center"/>
      <protection/>
    </xf>
    <xf numFmtId="172" fontId="0" fillId="0" borderId="0" xfId="64" applyFont="1" applyBorder="1" applyAlignment="1" applyProtection="1">
      <alignment horizontal="left" vertical="center"/>
      <protection/>
    </xf>
    <xf numFmtId="184" fontId="0" fillId="0" borderId="0" xfId="57" applyNumberFormat="1" applyFont="1" applyBorder="1" applyAlignment="1" applyProtection="1">
      <alignment horizontal="center" vertical="center"/>
      <protection locked="0"/>
    </xf>
    <xf numFmtId="3" fontId="0" fillId="0" borderId="15" xfId="64" applyNumberFormat="1" applyFont="1" applyBorder="1" applyAlignment="1" applyProtection="1">
      <alignment vertical="center"/>
      <protection/>
    </xf>
    <xf numFmtId="172" fontId="0" fillId="0" borderId="16" xfId="64" applyFont="1" applyBorder="1" applyAlignment="1" applyProtection="1">
      <alignment vertical="center"/>
      <protection/>
    </xf>
    <xf numFmtId="9" fontId="0" fillId="0" borderId="0" xfId="57" applyNumberFormat="1" applyFont="1" applyBorder="1" applyAlignment="1" applyProtection="1">
      <alignment horizontal="center" vertical="center"/>
      <protection locked="0"/>
    </xf>
    <xf numFmtId="0" fontId="0" fillId="0" borderId="14" xfId="65" applyFont="1" applyBorder="1" applyAlignment="1" applyProtection="1">
      <alignment vertical="center"/>
      <protection/>
    </xf>
    <xf numFmtId="0" fontId="0" fillId="0" borderId="14" xfId="65" applyNumberFormat="1" applyFont="1" applyBorder="1" applyAlignment="1" applyProtection="1">
      <alignment vertical="center"/>
      <protection/>
    </xf>
    <xf numFmtId="0" fontId="0" fillId="0" borderId="18" xfId="65" applyFont="1" applyBorder="1" applyAlignment="1" applyProtection="1">
      <alignment vertical="center"/>
      <protection/>
    </xf>
    <xf numFmtId="10" fontId="0" fillId="0" borderId="17" xfId="65" applyNumberFormat="1" applyFont="1" applyBorder="1" applyProtection="1">
      <alignment/>
      <protection/>
    </xf>
    <xf numFmtId="0" fontId="20" fillId="38" borderId="0" xfId="72" applyFont="1" applyFill="1" applyAlignment="1">
      <alignment vertical="center"/>
      <protection/>
    </xf>
    <xf numFmtId="0" fontId="0" fillId="0" borderId="0" xfId="65" applyFont="1" applyAlignment="1" applyProtection="1">
      <alignment vertical="center"/>
      <protection/>
    </xf>
    <xf numFmtId="172" fontId="5" fillId="0" borderId="5" xfId="64" applyFont="1" applyFill="1" applyBorder="1" applyAlignment="1" applyProtection="1">
      <alignment vertical="center"/>
      <protection/>
    </xf>
    <xf numFmtId="172" fontId="5" fillId="0" borderId="7" xfId="64" applyFont="1" applyFill="1" applyBorder="1" applyAlignment="1" applyProtection="1">
      <alignment vertical="center"/>
      <protection/>
    </xf>
    <xf numFmtId="172" fontId="5" fillId="0" borderId="18" xfId="64" applyFont="1" applyFill="1" applyBorder="1" applyAlignment="1" applyProtection="1">
      <alignment horizontal="left" vertical="center"/>
      <protection/>
    </xf>
    <xf numFmtId="0" fontId="0" fillId="0" borderId="0" xfId="65" applyFont="1" applyFill="1" applyAlignment="1" applyProtection="1">
      <alignment vertical="center"/>
      <protection/>
    </xf>
    <xf numFmtId="172" fontId="5" fillId="0" borderId="19" xfId="64" applyFont="1" applyFill="1" applyBorder="1" applyAlignment="1" applyProtection="1">
      <alignment vertical="center"/>
      <protection/>
    </xf>
    <xf numFmtId="172" fontId="5" fillId="0" borderId="11" xfId="64" applyFont="1" applyFill="1" applyBorder="1" applyAlignment="1" applyProtection="1">
      <alignment vertical="center"/>
      <protection/>
    </xf>
    <xf numFmtId="3" fontId="5" fillId="0" borderId="0" xfId="64" applyNumberFormat="1" applyFont="1" applyFill="1" applyBorder="1" applyAlignment="1" applyProtection="1">
      <alignment vertical="center"/>
      <protection/>
    </xf>
    <xf numFmtId="172" fontId="5" fillId="0" borderId="16" xfId="64" applyFont="1" applyFill="1" applyBorder="1" applyAlignment="1" applyProtection="1">
      <alignment horizontal="left" vertical="center"/>
      <protection/>
    </xf>
    <xf numFmtId="10" fontId="0" fillId="0" borderId="0" xfId="65" applyNumberFormat="1" applyFont="1" applyProtection="1">
      <alignment/>
      <protection/>
    </xf>
    <xf numFmtId="172" fontId="33" fillId="38" borderId="5" xfId="64" applyFont="1" applyFill="1" applyBorder="1" applyAlignment="1" applyProtection="1">
      <alignment horizontal="center" vertical="center"/>
      <protection/>
    </xf>
    <xf numFmtId="172" fontId="20" fillId="0" borderId="15" xfId="64" applyFont="1" applyBorder="1" applyAlignment="1" applyProtection="1">
      <alignment vertical="center"/>
      <protection/>
    </xf>
    <xf numFmtId="172" fontId="20" fillId="0" borderId="0" xfId="64" applyFont="1" applyBorder="1" applyAlignment="1" applyProtection="1">
      <alignment vertical="center"/>
      <protection/>
    </xf>
    <xf numFmtId="172" fontId="20" fillId="0" borderId="16" xfId="64" applyFont="1" applyBorder="1" applyAlignment="1" applyProtection="1">
      <alignment vertical="center"/>
      <protection/>
    </xf>
    <xf numFmtId="10" fontId="0" fillId="0" borderId="20" xfId="65" applyNumberFormat="1" applyFont="1" applyBorder="1" applyProtection="1">
      <alignment/>
      <protection/>
    </xf>
    <xf numFmtId="2" fontId="0" fillId="0" borderId="15" xfId="64" applyNumberFormat="1" applyFont="1" applyBorder="1" applyAlignment="1" applyProtection="1">
      <alignment horizontal="right" vertical="center"/>
      <protection hidden="1" locked="0"/>
    </xf>
    <xf numFmtId="172" fontId="0" fillId="0" borderId="16" xfId="64" applyFont="1" applyBorder="1" applyAlignment="1" applyProtection="1">
      <alignment horizontal="left" vertical="center"/>
      <protection/>
    </xf>
    <xf numFmtId="172" fontId="0" fillId="0" borderId="14" xfId="64" applyFont="1" applyBorder="1" applyAlignment="1" applyProtection="1">
      <alignment horizontal="left" vertical="center"/>
      <protection/>
    </xf>
    <xf numFmtId="172" fontId="0" fillId="0" borderId="10" xfId="64" applyFont="1" applyBorder="1" applyAlignment="1" applyProtection="1">
      <alignment horizontal="left" vertical="center"/>
      <protection/>
    </xf>
    <xf numFmtId="0" fontId="0" fillId="0" borderId="10" xfId="64" applyNumberFormat="1" applyFont="1" applyBorder="1" applyAlignment="1" applyProtection="1">
      <alignment horizontal="right" vertical="center"/>
      <protection locked="0"/>
    </xf>
    <xf numFmtId="0" fontId="0" fillId="0" borderId="0" xfId="64" applyNumberFormat="1" applyFont="1" applyBorder="1" applyAlignment="1" applyProtection="1">
      <alignment horizontal="right" vertical="center"/>
      <protection/>
    </xf>
    <xf numFmtId="172" fontId="0" fillId="0" borderId="6" xfId="64" applyFont="1" applyBorder="1" applyAlignment="1" applyProtection="1">
      <alignment horizontal="left" vertical="center"/>
      <protection/>
    </xf>
    <xf numFmtId="175" fontId="0" fillId="0" borderId="0" xfId="64" applyNumberFormat="1" applyFont="1" applyBorder="1" applyAlignment="1" applyProtection="1">
      <alignment horizontal="right" vertical="center"/>
      <protection locked="0"/>
    </xf>
    <xf numFmtId="172" fontId="0" fillId="0" borderId="15" xfId="64" applyFont="1" applyBorder="1" applyAlignment="1" applyProtection="1">
      <alignment vertical="center"/>
      <protection/>
    </xf>
    <xf numFmtId="172" fontId="0" fillId="0" borderId="18" xfId="64" applyFont="1" applyBorder="1" applyAlignment="1" applyProtection="1">
      <alignment vertical="center"/>
      <protection/>
    </xf>
    <xf numFmtId="3" fontId="0" fillId="0" borderId="15" xfId="64" applyNumberFormat="1" applyFont="1" applyFill="1" applyBorder="1" applyAlignment="1" applyProtection="1">
      <alignment horizontal="left" vertical="center"/>
      <protection/>
    </xf>
    <xf numFmtId="3" fontId="0" fillId="0" borderId="0" xfId="64" applyNumberFormat="1" applyFont="1" applyFill="1" applyBorder="1" applyAlignment="1" applyProtection="1">
      <alignment horizontal="left" vertical="center"/>
      <protection/>
    </xf>
    <xf numFmtId="3" fontId="0" fillId="0" borderId="0" xfId="64" applyNumberFormat="1" applyFont="1" applyFill="1" applyBorder="1" applyAlignment="1" applyProtection="1">
      <alignment vertical="center"/>
      <protection locked="0"/>
    </xf>
    <xf numFmtId="3" fontId="0" fillId="0" borderId="15" xfId="64" applyNumberFormat="1" applyFont="1" applyFill="1" applyBorder="1" applyAlignment="1" applyProtection="1">
      <alignment vertical="center"/>
      <protection/>
    </xf>
    <xf numFmtId="3" fontId="0" fillId="0" borderId="0" xfId="64" applyNumberFormat="1" applyFont="1" applyFill="1" applyBorder="1" applyAlignment="1" applyProtection="1">
      <alignment vertical="center"/>
      <protection/>
    </xf>
    <xf numFmtId="3" fontId="0" fillId="0" borderId="14" xfId="64" applyNumberFormat="1" applyFont="1" applyFill="1" applyBorder="1" applyAlignment="1" applyProtection="1">
      <alignment horizontal="left" vertical="center"/>
      <protection/>
    </xf>
    <xf numFmtId="3" fontId="0" fillId="0" borderId="10" xfId="64" applyNumberFormat="1" applyFont="1" applyFill="1" applyBorder="1" applyAlignment="1" applyProtection="1">
      <alignment horizontal="left" vertical="center"/>
      <protection/>
    </xf>
    <xf numFmtId="3" fontId="0" fillId="0" borderId="10" xfId="64" applyNumberFormat="1" applyFont="1" applyFill="1" applyBorder="1" applyAlignment="1" applyProtection="1">
      <alignment vertical="center"/>
      <protection/>
    </xf>
    <xf numFmtId="3" fontId="0" fillId="0" borderId="18" xfId="64" applyNumberFormat="1" applyFont="1" applyFill="1" applyBorder="1" applyAlignment="1" applyProtection="1">
      <alignment horizontal="left" vertical="center"/>
      <protection/>
    </xf>
    <xf numFmtId="3" fontId="0" fillId="0" borderId="15" xfId="64" applyNumberFormat="1" applyFont="1" applyFill="1" applyBorder="1" applyAlignment="1" applyProtection="1">
      <alignment vertical="center"/>
      <protection locked="0"/>
    </xf>
    <xf numFmtId="172" fontId="0" fillId="0" borderId="18" xfId="64" applyFont="1" applyBorder="1" applyAlignment="1" applyProtection="1">
      <alignment horizontal="left" vertical="center"/>
      <protection/>
    </xf>
    <xf numFmtId="172" fontId="5" fillId="0" borderId="5" xfId="64" applyFont="1" applyBorder="1" applyAlignment="1" applyProtection="1">
      <alignment horizontal="left" vertical="center"/>
      <protection/>
    </xf>
    <xf numFmtId="172" fontId="5" fillId="0" borderId="7" xfId="64" applyFont="1" applyBorder="1" applyAlignment="1" applyProtection="1">
      <alignment horizontal="left" vertical="center"/>
      <protection/>
    </xf>
    <xf numFmtId="172" fontId="5" fillId="0" borderId="7" xfId="64" applyFont="1" applyBorder="1" applyAlignment="1" applyProtection="1">
      <alignment horizontal="right" vertical="center"/>
      <protection/>
    </xf>
    <xf numFmtId="172" fontId="5" fillId="0" borderId="6" xfId="64" applyFont="1" applyBorder="1" applyAlignment="1" applyProtection="1">
      <alignment horizontal="left" vertical="center"/>
      <protection/>
    </xf>
    <xf numFmtId="172" fontId="20" fillId="0" borderId="0" xfId="64" applyFont="1" applyBorder="1" applyAlignment="1" applyProtection="1">
      <alignment horizontal="left" vertical="center"/>
      <protection/>
    </xf>
    <xf numFmtId="3" fontId="20" fillId="0" borderId="0" xfId="64" applyNumberFormat="1" applyFont="1" applyBorder="1" applyAlignment="1" applyProtection="1">
      <alignment vertical="center"/>
      <protection/>
    </xf>
    <xf numFmtId="172" fontId="33" fillId="0" borderId="15" xfId="64" applyFont="1" applyFill="1" applyBorder="1" applyAlignment="1" applyProtection="1">
      <alignment horizontal="center" vertical="center"/>
      <protection/>
    </xf>
    <xf numFmtId="172" fontId="33" fillId="0" borderId="0" xfId="64" applyFont="1" applyFill="1" applyBorder="1" applyAlignment="1" applyProtection="1">
      <alignment horizontal="center" vertical="center"/>
      <protection/>
    </xf>
    <xf numFmtId="172" fontId="33" fillId="0" borderId="16" xfId="64" applyFont="1" applyFill="1" applyBorder="1" applyAlignment="1" applyProtection="1">
      <alignment horizontal="center" vertical="center"/>
      <protection/>
    </xf>
    <xf numFmtId="172" fontId="0" fillId="0" borderId="0" xfId="64" applyFont="1" applyBorder="1" applyAlignment="1" applyProtection="1">
      <alignment vertical="center"/>
      <protection/>
    </xf>
    <xf numFmtId="3" fontId="0" fillId="0" borderId="15" xfId="64" applyNumberFormat="1" applyFont="1" applyBorder="1" applyAlignment="1" applyProtection="1">
      <alignment vertical="center"/>
      <protection locked="0"/>
    </xf>
    <xf numFmtId="2" fontId="0" fillId="0" borderId="14" xfId="64" applyNumberFormat="1" applyFont="1" applyBorder="1" applyAlignment="1" applyProtection="1">
      <alignment vertical="center"/>
      <protection/>
    </xf>
    <xf numFmtId="172" fontId="5" fillId="0" borderId="5" xfId="64" applyFont="1" applyFill="1" applyBorder="1" applyAlignment="1" applyProtection="1">
      <alignment horizontal="left" vertical="center"/>
      <protection/>
    </xf>
    <xf numFmtId="172" fontId="5" fillId="0" borderId="7" xfId="64" applyFont="1" applyFill="1" applyBorder="1" applyAlignment="1" applyProtection="1">
      <alignment horizontal="left" vertical="center"/>
      <protection/>
    </xf>
    <xf numFmtId="172" fontId="5" fillId="0" borderId="6" xfId="64" applyFont="1" applyFill="1" applyBorder="1" applyAlignment="1" applyProtection="1">
      <alignment horizontal="left" vertical="center"/>
      <protection/>
    </xf>
    <xf numFmtId="3" fontId="20" fillId="0" borderId="0" xfId="64" applyNumberFormat="1" applyFont="1" applyAlignment="1" applyProtection="1">
      <alignment vertical="center"/>
      <protection/>
    </xf>
    <xf numFmtId="10" fontId="15" fillId="0" borderId="20" xfId="65" applyNumberFormat="1" applyFont="1" applyBorder="1" applyProtection="1">
      <alignment/>
      <protection/>
    </xf>
    <xf numFmtId="1" fontId="0" fillId="0" borderId="0" xfId="64" applyNumberFormat="1" applyFont="1" applyBorder="1" applyAlignment="1" applyProtection="1">
      <alignment vertical="center"/>
      <protection locked="0"/>
    </xf>
    <xf numFmtId="172" fontId="28" fillId="0" borderId="15" xfId="64" applyFont="1" applyBorder="1" applyAlignment="1" applyProtection="1">
      <alignment vertical="center"/>
      <protection/>
    </xf>
    <xf numFmtId="172" fontId="28" fillId="0" borderId="16" xfId="64" applyFont="1" applyBorder="1" applyAlignment="1" applyProtection="1">
      <alignment vertical="center"/>
      <protection/>
    </xf>
    <xf numFmtId="10" fontId="15" fillId="0" borderId="12" xfId="65" applyNumberFormat="1" applyFont="1" applyBorder="1" applyProtection="1">
      <alignment/>
      <protection/>
    </xf>
    <xf numFmtId="1" fontId="0" fillId="0" borderId="10" xfId="64" applyNumberFormat="1" applyFont="1" applyBorder="1" applyAlignment="1" applyProtection="1">
      <alignment vertical="center"/>
      <protection/>
    </xf>
    <xf numFmtId="172" fontId="0" fillId="0" borderId="10" xfId="64" applyFont="1" applyBorder="1" applyAlignment="1" applyProtection="1">
      <alignment vertical="center"/>
      <protection/>
    </xf>
    <xf numFmtId="10" fontId="37" fillId="0" borderId="12" xfId="65" applyNumberFormat="1" applyFont="1" applyBorder="1" applyProtection="1">
      <alignment/>
      <protection/>
    </xf>
    <xf numFmtId="172" fontId="41" fillId="0" borderId="7" xfId="64" applyFont="1" applyFill="1" applyBorder="1" applyAlignment="1" applyProtection="1">
      <alignment vertical="center"/>
      <protection/>
    </xf>
    <xf numFmtId="172" fontId="41" fillId="0" borderId="0" xfId="64" applyFont="1" applyAlignment="1" applyProtection="1">
      <alignment vertical="center"/>
      <protection/>
    </xf>
    <xf numFmtId="10" fontId="37" fillId="0" borderId="0" xfId="65" applyNumberFormat="1" applyFont="1" applyProtection="1">
      <alignment/>
      <protection/>
    </xf>
    <xf numFmtId="172" fontId="1" fillId="0" borderId="15" xfId="64" applyFont="1" applyBorder="1" applyAlignment="1" applyProtection="1">
      <alignment horizontal="left" vertical="center"/>
      <protection/>
    </xf>
    <xf numFmtId="172" fontId="1" fillId="0" borderId="0" xfId="64" applyFont="1" applyBorder="1" applyAlignment="1" applyProtection="1">
      <alignment horizontal="left" vertical="center"/>
      <protection/>
    </xf>
    <xf numFmtId="172" fontId="38" fillId="0" borderId="0" xfId="64" applyFont="1" applyBorder="1" applyAlignment="1" applyProtection="1">
      <alignment vertical="center"/>
      <protection/>
    </xf>
    <xf numFmtId="0" fontId="0" fillId="0" borderId="15" xfId="65" applyFont="1" applyBorder="1" applyAlignment="1" applyProtection="1">
      <alignment vertical="center"/>
      <protection/>
    </xf>
    <xf numFmtId="0" fontId="0" fillId="0" borderId="16" xfId="65" applyFont="1" applyBorder="1" applyAlignment="1" applyProtection="1">
      <alignment vertical="center"/>
      <protection/>
    </xf>
    <xf numFmtId="3" fontId="0" fillId="38" borderId="15" xfId="64" applyNumberFormat="1" applyFont="1" applyFill="1" applyBorder="1" applyAlignment="1" applyProtection="1">
      <alignment vertical="center"/>
      <protection/>
    </xf>
    <xf numFmtId="3" fontId="5" fillId="38" borderId="14" xfId="64" applyNumberFormat="1" applyFont="1" applyFill="1" applyBorder="1" applyAlignment="1" applyProtection="1">
      <alignment vertical="center"/>
      <protection/>
    </xf>
    <xf numFmtId="10" fontId="0" fillId="38" borderId="22" xfId="65" applyNumberFormat="1" applyFont="1" applyFill="1" applyBorder="1" applyAlignment="1" applyProtection="1">
      <alignment vertical="center"/>
      <protection/>
    </xf>
    <xf numFmtId="4" fontId="0" fillId="38" borderId="14" xfId="64" applyNumberFormat="1" applyFont="1" applyFill="1" applyBorder="1" applyAlignment="1" applyProtection="1">
      <alignment vertical="center"/>
      <protection/>
    </xf>
    <xf numFmtId="4" fontId="0" fillId="38" borderId="5" xfId="64" applyNumberFormat="1" applyFont="1" applyFill="1" applyBorder="1" applyAlignment="1" applyProtection="1">
      <alignment vertical="center"/>
      <protection/>
    </xf>
    <xf numFmtId="3" fontId="5" fillId="38" borderId="5" xfId="64" applyNumberFormat="1" applyFont="1" applyFill="1" applyBorder="1" applyAlignment="1" applyProtection="1">
      <alignment vertical="center"/>
      <protection/>
    </xf>
    <xf numFmtId="3" fontId="0" fillId="38" borderId="14" xfId="64" applyNumberFormat="1" applyFont="1" applyFill="1" applyBorder="1" applyAlignment="1" applyProtection="1">
      <alignment vertical="center"/>
      <protection/>
    </xf>
    <xf numFmtId="0" fontId="0" fillId="0" borderId="0" xfId="70" applyFont="1">
      <alignment/>
    </xf>
    <xf numFmtId="0" fontId="0" fillId="0" borderId="0" xfId="70" applyFont="1" applyAlignment="1">
      <alignment vertical="center"/>
    </xf>
    <xf numFmtId="0" fontId="20" fillId="0" borderId="0" xfId="70" applyFont="1" applyAlignment="1" applyProtection="1">
      <alignment vertical="center"/>
      <protection/>
    </xf>
    <xf numFmtId="172" fontId="33" fillId="38" borderId="5" xfId="54" applyFont="1" applyFill="1" applyBorder="1" applyAlignment="1" applyProtection="1">
      <alignment horizontal="center" vertical="center"/>
      <protection/>
    </xf>
    <xf numFmtId="172" fontId="33" fillId="38" borderId="27" xfId="54" applyFont="1" applyFill="1" applyBorder="1" applyAlignment="1" applyProtection="1">
      <alignment horizontal="center" vertical="center" wrapText="1"/>
      <protection/>
    </xf>
    <xf numFmtId="172" fontId="33" fillId="38" borderId="22" xfId="54" applyFont="1" applyFill="1" applyBorder="1" applyAlignment="1" applyProtection="1">
      <alignment horizontal="center" vertical="center"/>
      <protection/>
    </xf>
    <xf numFmtId="0" fontId="0" fillId="0" borderId="0" xfId="70" applyFont="1">
      <alignment/>
    </xf>
    <xf numFmtId="172" fontId="20" fillId="40" borderId="28" xfId="54" applyFont="1" applyFill="1" applyBorder="1" applyAlignment="1" applyProtection="1">
      <alignment vertical="center"/>
      <protection/>
    </xf>
    <xf numFmtId="164" fontId="20" fillId="0" borderId="28" xfId="70" applyNumberFormat="1" applyFont="1" applyBorder="1" applyAlignment="1" applyProtection="1">
      <alignment horizontal="right" vertical="center"/>
      <protection/>
    </xf>
    <xf numFmtId="164" fontId="20" fillId="0" borderId="29" xfId="70" applyNumberFormat="1" applyFont="1" applyBorder="1" applyAlignment="1" applyProtection="1">
      <alignment horizontal="right" vertical="center"/>
      <protection/>
    </xf>
    <xf numFmtId="164" fontId="20" fillId="0" borderId="13" xfId="70" applyNumberFormat="1" applyFont="1" applyBorder="1" applyAlignment="1" applyProtection="1" quotePrefix="1">
      <alignment horizontal="right" vertical="center"/>
      <protection/>
    </xf>
    <xf numFmtId="0" fontId="0" fillId="0" borderId="0" xfId="70" applyFont="1" applyAlignment="1">
      <alignment vertical="center"/>
    </xf>
    <xf numFmtId="0" fontId="38" fillId="0" borderId="15" xfId="70" applyFont="1" applyBorder="1" applyAlignment="1" applyProtection="1">
      <alignment vertical="center"/>
      <protection/>
    </xf>
    <xf numFmtId="185" fontId="38" fillId="0" borderId="15" xfId="70" applyNumberFormat="1" applyFont="1" applyBorder="1" applyAlignment="1" applyProtection="1">
      <alignment horizontal="right" vertical="center"/>
      <protection locked="0"/>
    </xf>
    <xf numFmtId="185" fontId="38" fillId="0" borderId="30" xfId="70" applyNumberFormat="1" applyFont="1" applyFill="1" applyBorder="1" applyAlignment="1" applyProtection="1">
      <alignment horizontal="right" vertical="center"/>
      <protection locked="0"/>
    </xf>
    <xf numFmtId="185" fontId="38" fillId="0" borderId="12" xfId="70" applyNumberFormat="1" applyFont="1" applyBorder="1" applyAlignment="1" applyProtection="1">
      <alignment horizontal="right" vertical="center"/>
      <protection/>
    </xf>
    <xf numFmtId="185" fontId="38" fillId="0" borderId="12" xfId="70" applyNumberFormat="1" applyFont="1" applyBorder="1" applyAlignment="1" applyProtection="1" quotePrefix="1">
      <alignment horizontal="right" vertical="center"/>
      <protection locked="0"/>
    </xf>
    <xf numFmtId="0" fontId="38" fillId="0" borderId="15" xfId="70" applyFont="1" applyBorder="1" applyAlignment="1" applyProtection="1">
      <alignment horizontal="left" vertical="center"/>
      <protection/>
    </xf>
    <xf numFmtId="185" fontId="38" fillId="0" borderId="15" xfId="70" applyNumberFormat="1" applyFont="1" applyFill="1" applyBorder="1" applyAlignment="1" applyProtection="1">
      <alignment horizontal="right" vertical="center"/>
      <protection locked="0"/>
    </xf>
    <xf numFmtId="0" fontId="38" fillId="0" borderId="19" xfId="70" applyFont="1" applyFill="1" applyBorder="1" applyAlignment="1" applyProtection="1">
      <alignment vertical="center"/>
      <protection/>
    </xf>
    <xf numFmtId="164" fontId="0" fillId="0" borderId="0" xfId="70" applyNumberFormat="1" applyFont="1" applyAlignment="1">
      <alignment vertical="center"/>
    </xf>
    <xf numFmtId="172" fontId="38" fillId="40" borderId="17" xfId="54" applyFont="1" applyFill="1" applyBorder="1" applyAlignment="1" applyProtection="1">
      <alignment vertical="center"/>
      <protection/>
    </xf>
    <xf numFmtId="185" fontId="38" fillId="0" borderId="14" xfId="70" applyNumberFormat="1" applyFont="1" applyBorder="1" applyAlignment="1" applyProtection="1">
      <alignment horizontal="right" vertical="center"/>
      <protection locked="0"/>
    </xf>
    <xf numFmtId="185" fontId="38" fillId="0" borderId="27" xfId="70" applyNumberFormat="1" applyFont="1" applyBorder="1" applyAlignment="1" applyProtection="1">
      <alignment horizontal="right" vertical="center"/>
      <protection locked="0"/>
    </xf>
    <xf numFmtId="185" fontId="38" fillId="0" borderId="17" xfId="70" applyNumberFormat="1" applyFont="1" applyBorder="1" applyAlignment="1" applyProtection="1" quotePrefix="1">
      <alignment horizontal="right" vertical="center"/>
      <protection locked="0"/>
    </xf>
    <xf numFmtId="170" fontId="38" fillId="0" borderId="15" xfId="83" applyNumberFormat="1" applyFont="1" applyBorder="1" applyAlignment="1" applyProtection="1">
      <alignment vertical="center"/>
      <protection/>
    </xf>
    <xf numFmtId="172" fontId="20" fillId="40" borderId="22" xfId="54" applyFont="1" applyFill="1" applyBorder="1" applyAlignment="1" applyProtection="1">
      <alignment vertical="center"/>
      <protection/>
    </xf>
    <xf numFmtId="170" fontId="38" fillId="0" borderId="0" xfId="83" applyNumberFormat="1" applyFont="1" applyBorder="1" applyAlignment="1" applyProtection="1">
      <alignment vertical="center"/>
      <protection/>
    </xf>
    <xf numFmtId="0" fontId="38" fillId="0" borderId="0" xfId="70" applyFont="1" applyFill="1" applyBorder="1" applyAlignment="1" applyProtection="1">
      <alignment horizontal="left" vertical="center"/>
      <protection/>
    </xf>
    <xf numFmtId="164" fontId="38" fillId="0" borderId="0" xfId="70" applyNumberFormat="1" applyFont="1" applyFill="1" applyBorder="1" applyAlignment="1" applyProtection="1">
      <alignment vertical="center"/>
      <protection/>
    </xf>
    <xf numFmtId="180" fontId="0" fillId="0" borderId="0" xfId="70" applyNumberFormat="1" applyFont="1" applyBorder="1" applyAlignment="1">
      <alignment vertical="center"/>
    </xf>
    <xf numFmtId="180" fontId="0" fillId="0" borderId="0" xfId="70" applyNumberFormat="1" applyFont="1" applyAlignment="1">
      <alignment vertical="center"/>
    </xf>
    <xf numFmtId="172" fontId="33" fillId="38" borderId="31" xfId="54" applyFont="1" applyFill="1" applyBorder="1" applyAlignment="1" applyProtection="1">
      <alignment horizontal="center" vertical="center"/>
      <protection/>
    </xf>
    <xf numFmtId="172" fontId="38" fillId="40" borderId="32" xfId="54" applyFont="1" applyFill="1" applyBorder="1" applyAlignment="1" applyProtection="1">
      <alignment vertical="center"/>
      <protection/>
    </xf>
    <xf numFmtId="185" fontId="38" fillId="0" borderId="32" xfId="70" applyNumberFormat="1" applyFont="1" applyBorder="1" applyAlignment="1" applyProtection="1">
      <alignment horizontal="right" vertical="center"/>
      <protection locked="0"/>
    </xf>
    <xf numFmtId="185" fontId="38" fillId="0" borderId="12" xfId="70" applyNumberFormat="1" applyFont="1" applyBorder="1" applyAlignment="1" applyProtection="1">
      <alignment vertical="center"/>
      <protection/>
    </xf>
    <xf numFmtId="185" fontId="38" fillId="0" borderId="12" xfId="70" applyNumberFormat="1" applyFont="1" applyBorder="1" applyAlignment="1" applyProtection="1" quotePrefix="1">
      <alignment vertical="center"/>
      <protection locked="0"/>
    </xf>
    <xf numFmtId="172" fontId="38" fillId="40" borderId="15" xfId="54" applyFont="1" applyFill="1" applyBorder="1" applyAlignment="1" applyProtection="1">
      <alignment vertical="center"/>
      <protection/>
    </xf>
    <xf numFmtId="185" fontId="38" fillId="0" borderId="12" xfId="70" applyNumberFormat="1" applyFont="1" applyBorder="1" applyAlignment="1" applyProtection="1" quotePrefix="1">
      <alignment vertical="center"/>
      <protection/>
    </xf>
    <xf numFmtId="172" fontId="20" fillId="40" borderId="7" xfId="54" applyFont="1" applyFill="1" applyBorder="1" applyAlignment="1" applyProtection="1">
      <alignment vertical="center"/>
      <protection/>
    </xf>
    <xf numFmtId="164" fontId="52" fillId="0" borderId="7" xfId="70" applyNumberFormat="1" applyFont="1" applyBorder="1" applyAlignment="1" applyProtection="1">
      <alignment horizontal="center" vertical="center"/>
      <protection/>
    </xf>
    <xf numFmtId="185" fontId="20" fillId="0" borderId="7" xfId="70" applyNumberFormat="1" applyFont="1" applyBorder="1" applyAlignment="1" applyProtection="1">
      <alignment vertical="center"/>
      <protection/>
    </xf>
    <xf numFmtId="185" fontId="20" fillId="0" borderId="7" xfId="70" applyNumberFormat="1" applyFont="1" applyBorder="1" applyAlignment="1" applyProtection="1" quotePrefix="1">
      <alignment vertical="center"/>
      <protection locked="0"/>
    </xf>
    <xf numFmtId="172" fontId="20" fillId="40" borderId="5" xfId="54" applyFont="1" applyFill="1" applyBorder="1" applyAlignment="1" applyProtection="1">
      <alignment vertical="center"/>
      <protection/>
    </xf>
    <xf numFmtId="164" fontId="0" fillId="0" borderId="0" xfId="70" applyNumberFormat="1" applyFont="1">
      <alignment/>
    </xf>
    <xf numFmtId="172" fontId="38" fillId="40" borderId="0" xfId="54" applyFont="1" applyFill="1" applyBorder="1" applyAlignment="1" applyProtection="1">
      <alignment vertical="center"/>
      <protection/>
    </xf>
    <xf numFmtId="164" fontId="38" fillId="0" borderId="0" xfId="70" applyNumberFormat="1" applyFont="1" applyBorder="1" applyAlignment="1" applyProtection="1">
      <alignment horizontal="right" vertical="center"/>
      <protection/>
    </xf>
    <xf numFmtId="164" fontId="33" fillId="0" borderId="0" xfId="70" applyNumberFormat="1" applyFont="1" applyBorder="1" applyAlignment="1" applyProtection="1" quotePrefix="1">
      <alignment horizontal="right" vertical="center"/>
      <protection/>
    </xf>
    <xf numFmtId="184" fontId="33" fillId="38" borderId="7" xfId="70" applyNumberFormat="1" applyFont="1" applyFill="1" applyBorder="1" applyAlignment="1" applyProtection="1">
      <alignment horizontal="left" vertical="center"/>
      <protection/>
    </xf>
    <xf numFmtId="184" fontId="33" fillId="38" borderId="6" xfId="70" applyNumberFormat="1" applyFont="1" applyFill="1" applyBorder="1" applyAlignment="1" applyProtection="1">
      <alignment horizontal="left" vertical="top"/>
      <protection/>
    </xf>
    <xf numFmtId="0" fontId="38" fillId="0" borderId="5" xfId="70" applyFont="1" applyBorder="1" applyAlignment="1" applyProtection="1">
      <alignment vertical="center"/>
      <protection/>
    </xf>
    <xf numFmtId="0" fontId="38" fillId="0" borderId="7" xfId="70" applyFont="1" applyBorder="1" applyAlignment="1" applyProtection="1">
      <alignment vertical="center"/>
      <protection/>
    </xf>
    <xf numFmtId="0" fontId="38" fillId="0" borderId="14" xfId="70" applyFont="1" applyBorder="1" applyAlignment="1" applyProtection="1">
      <alignment vertical="center"/>
      <protection/>
    </xf>
    <xf numFmtId="0" fontId="38" fillId="0" borderId="10" xfId="70" applyFont="1" applyBorder="1" applyAlignment="1" applyProtection="1">
      <alignment vertical="center"/>
      <protection/>
    </xf>
    <xf numFmtId="0" fontId="0" fillId="0" borderId="0" xfId="70" applyFont="1" applyAlignment="1" applyProtection="1">
      <alignment vertical="center"/>
      <protection/>
    </xf>
    <xf numFmtId="10" fontId="0" fillId="0" borderId="0" xfId="70" applyNumberFormat="1" applyFont="1" applyAlignment="1" applyProtection="1">
      <alignment vertical="center"/>
      <protection/>
    </xf>
    <xf numFmtId="179" fontId="0" fillId="0" borderId="0" xfId="70" applyNumberFormat="1" applyFont="1" applyAlignment="1">
      <alignment vertical="center"/>
    </xf>
    <xf numFmtId="185" fontId="38" fillId="38" borderId="19" xfId="70" applyNumberFormat="1" applyFont="1" applyFill="1" applyBorder="1" applyAlignment="1" applyProtection="1">
      <alignment horizontal="right" vertical="center"/>
      <protection/>
    </xf>
    <xf numFmtId="185" fontId="38" fillId="38" borderId="33" xfId="70" applyNumberFormat="1" applyFont="1" applyFill="1" applyBorder="1" applyAlignment="1" applyProtection="1">
      <alignment horizontal="right" vertical="center"/>
      <protection/>
    </xf>
    <xf numFmtId="185" fontId="38" fillId="38" borderId="20" xfId="70" applyNumberFormat="1" applyFont="1" applyFill="1" applyBorder="1" applyAlignment="1" applyProtection="1">
      <alignment horizontal="right" vertical="center"/>
      <protection/>
    </xf>
    <xf numFmtId="185" fontId="20" fillId="38" borderId="5" xfId="70" applyNumberFormat="1" applyFont="1" applyFill="1" applyBorder="1" applyAlignment="1" applyProtection="1">
      <alignment horizontal="right" vertical="center"/>
      <protection/>
    </xf>
    <xf numFmtId="185" fontId="20" fillId="38" borderId="31" xfId="70" applyNumberFormat="1" applyFont="1" applyFill="1" applyBorder="1" applyAlignment="1" applyProtection="1">
      <alignment horizontal="right" vertical="center"/>
      <protection/>
    </xf>
    <xf numFmtId="185" fontId="20" fillId="38" borderId="22" xfId="70" applyNumberFormat="1" applyFont="1" applyFill="1" applyBorder="1" applyAlignment="1" applyProtection="1">
      <alignment horizontal="right" vertical="center"/>
      <protection/>
    </xf>
    <xf numFmtId="185" fontId="20" fillId="38" borderId="22" xfId="70" applyNumberFormat="1" applyFont="1" applyFill="1" applyBorder="1" applyAlignment="1" applyProtection="1" quotePrefix="1">
      <alignment horizontal="right" vertical="center"/>
      <protection/>
    </xf>
    <xf numFmtId="185" fontId="38" fillId="38" borderId="30" xfId="70" applyNumberFormat="1" applyFont="1" applyFill="1" applyBorder="1" applyAlignment="1" applyProtection="1">
      <alignment vertical="center"/>
      <protection/>
    </xf>
    <xf numFmtId="185" fontId="38" fillId="38" borderId="30" xfId="70" applyNumberFormat="1" applyFont="1" applyFill="1" applyBorder="1" applyAlignment="1" applyProtection="1" quotePrefix="1">
      <alignment vertical="center"/>
      <protection/>
    </xf>
    <xf numFmtId="185" fontId="20" fillId="38" borderId="5" xfId="70" applyNumberFormat="1" applyFont="1" applyFill="1" applyBorder="1" applyAlignment="1" applyProtection="1">
      <alignment horizontal="right" vertical="center"/>
      <protection locked="0"/>
    </xf>
    <xf numFmtId="185" fontId="20" fillId="38" borderId="31" xfId="70" applyNumberFormat="1" applyFont="1" applyFill="1" applyBorder="1" applyAlignment="1" applyProtection="1">
      <alignment vertical="center"/>
      <protection/>
    </xf>
    <xf numFmtId="185" fontId="20" fillId="38" borderId="22" xfId="70" applyNumberFormat="1" applyFont="1" applyFill="1" applyBorder="1" applyAlignment="1" applyProtection="1">
      <alignment vertical="center"/>
      <protection/>
    </xf>
    <xf numFmtId="10" fontId="38" fillId="38" borderId="6" xfId="70" applyNumberFormat="1" applyFont="1" applyFill="1" applyBorder="1" applyAlignment="1" applyProtection="1">
      <alignment vertical="center"/>
      <protection/>
    </xf>
    <xf numFmtId="10" fontId="38" fillId="38" borderId="18" xfId="70" applyNumberFormat="1" applyFont="1" applyFill="1" applyBorder="1" applyAlignment="1" applyProtection="1">
      <alignment vertical="center"/>
      <protection/>
    </xf>
    <xf numFmtId="0" fontId="20" fillId="38" borderId="0" xfId="72" applyFont="1" applyFill="1">
      <alignment/>
      <protection/>
    </xf>
    <xf numFmtId="0" fontId="0" fillId="38" borderId="0" xfId="66" applyFont="1" applyFill="1">
      <alignment/>
    </xf>
    <xf numFmtId="0" fontId="0" fillId="0" borderId="0" xfId="71" applyFont="1" applyFill="1" applyBorder="1">
      <alignment/>
      <protection/>
    </xf>
    <xf numFmtId="0" fontId="0" fillId="38" borderId="0" xfId="71" applyFont="1" applyFill="1" applyBorder="1">
      <alignment/>
      <protection/>
    </xf>
    <xf numFmtId="0" fontId="20" fillId="38" borderId="0" xfId="72" applyFont="1" applyFill="1" applyBorder="1">
      <alignment/>
      <protection/>
    </xf>
    <xf numFmtId="0" fontId="8" fillId="38" borderId="0" xfId="72" applyFont="1" applyFill="1" applyBorder="1" applyAlignment="1">
      <alignment horizontal="centerContinuous" vertical="center"/>
      <protection/>
    </xf>
    <xf numFmtId="0" fontId="20" fillId="0" borderId="0" xfId="72" applyFont="1" applyFill="1">
      <alignment/>
      <protection/>
    </xf>
    <xf numFmtId="0" fontId="20" fillId="0" borderId="0" xfId="72" applyFont="1">
      <alignment/>
      <protection/>
    </xf>
    <xf numFmtId="10" fontId="20" fillId="0" borderId="0" xfId="57" applyNumberFormat="1" applyFont="1" applyAlignment="1">
      <alignment/>
    </xf>
    <xf numFmtId="0" fontId="0" fillId="0" borderId="0" xfId="66" applyFont="1" applyProtection="1">
      <alignment/>
      <protection/>
    </xf>
    <xf numFmtId="0" fontId="5" fillId="34" borderId="0" xfId="66" applyFont="1" applyFill="1" applyAlignment="1" applyProtection="1">
      <alignment vertical="center"/>
      <protection/>
    </xf>
    <xf numFmtId="0" fontId="8" fillId="34" borderId="0" xfId="66" applyFont="1" applyFill="1" applyAlignment="1" applyProtection="1">
      <alignment vertical="center"/>
      <protection/>
    </xf>
    <xf numFmtId="166" fontId="5" fillId="34" borderId="0" xfId="66" applyNumberFormat="1" applyFont="1" applyFill="1" applyAlignment="1" applyProtection="1">
      <alignment vertical="center"/>
      <protection/>
    </xf>
    <xf numFmtId="174" fontId="5" fillId="34" borderId="0" xfId="66" applyNumberFormat="1" applyFont="1" applyFill="1" applyAlignment="1" applyProtection="1">
      <alignment vertical="center"/>
      <protection/>
    </xf>
    <xf numFmtId="0" fontId="5" fillId="0" borderId="0" xfId="66" applyFont="1" applyAlignment="1" applyProtection="1">
      <alignment vertical="center"/>
      <protection/>
    </xf>
    <xf numFmtId="0" fontId="37" fillId="0" borderId="0" xfId="66" applyFont="1" applyAlignment="1" applyProtection="1">
      <alignment horizontal="left" vertical="center"/>
      <protection/>
    </xf>
    <xf numFmtId="166" fontId="5" fillId="0" borderId="0" xfId="66" applyNumberFormat="1" applyFont="1" applyAlignment="1" applyProtection="1">
      <alignment vertical="center"/>
      <protection/>
    </xf>
    <xf numFmtId="174" fontId="5" fillId="0" borderId="0" xfId="66" applyNumberFormat="1" applyFont="1" applyAlignment="1" applyProtection="1">
      <alignment vertical="center"/>
      <protection/>
    </xf>
    <xf numFmtId="0" fontId="38" fillId="0" borderId="7" xfId="66" applyFont="1" applyBorder="1" applyAlignment="1" applyProtection="1">
      <alignment vertical="center"/>
      <protection/>
    </xf>
    <xf numFmtId="166" fontId="38" fillId="0" borderId="7" xfId="66" applyNumberFormat="1" applyFont="1" applyFill="1" applyBorder="1" applyAlignment="1" applyProtection="1">
      <alignment horizontal="left" vertical="center"/>
      <protection locked="0"/>
    </xf>
    <xf numFmtId="166" fontId="38" fillId="0" borderId="6" xfId="66" applyNumberFormat="1" applyFont="1" applyFill="1" applyBorder="1" applyAlignment="1" applyProtection="1">
      <alignment horizontal="left" vertical="center"/>
      <protection locked="0"/>
    </xf>
    <xf numFmtId="0" fontId="38" fillId="0" borderId="0" xfId="66" applyFont="1" applyAlignment="1" applyProtection="1">
      <alignment vertical="center"/>
      <protection/>
    </xf>
    <xf numFmtId="0" fontId="38" fillId="0" borderId="10" xfId="66" applyFont="1" applyBorder="1" applyAlignment="1" applyProtection="1">
      <alignment vertical="center"/>
      <protection/>
    </xf>
    <xf numFmtId="186" fontId="38" fillId="0" borderId="7" xfId="66" applyNumberFormat="1" applyFont="1" applyFill="1" applyBorder="1" applyAlignment="1" applyProtection="1">
      <alignment horizontal="left" vertical="center"/>
      <protection locked="0"/>
    </xf>
    <xf numFmtId="181" fontId="38" fillId="0" borderId="7" xfId="66" applyNumberFormat="1" applyFont="1" applyFill="1" applyBorder="1" applyAlignment="1" applyProtection="1">
      <alignment horizontal="left" vertical="center"/>
      <protection locked="0"/>
    </xf>
    <xf numFmtId="0" fontId="20" fillId="38" borderId="5" xfId="66" applyFont="1" applyFill="1" applyBorder="1" applyAlignment="1" applyProtection="1">
      <alignment vertical="center"/>
      <protection/>
    </xf>
    <xf numFmtId="0" fontId="20" fillId="38" borderId="10" xfId="66" applyFont="1" applyFill="1" applyBorder="1" applyAlignment="1" applyProtection="1">
      <alignment vertical="center"/>
      <protection/>
    </xf>
    <xf numFmtId="186" fontId="20" fillId="38" borderId="7" xfId="66" applyNumberFormat="1" applyFont="1" applyFill="1" applyBorder="1" applyAlignment="1" applyProtection="1">
      <alignment horizontal="left" vertical="center"/>
      <protection/>
    </xf>
    <xf numFmtId="0" fontId="20" fillId="38" borderId="7" xfId="66" applyFont="1" applyFill="1" applyBorder="1" applyAlignment="1" applyProtection="1">
      <alignment vertical="center"/>
      <protection/>
    </xf>
    <xf numFmtId="166" fontId="20" fillId="38" borderId="6" xfId="66" applyNumberFormat="1" applyFont="1" applyFill="1" applyBorder="1" applyAlignment="1" applyProtection="1">
      <alignment vertical="center"/>
      <protection/>
    </xf>
    <xf numFmtId="0" fontId="20" fillId="0" borderId="0" xfId="66" applyFont="1" applyAlignment="1" applyProtection="1">
      <alignment vertical="center"/>
      <protection/>
    </xf>
    <xf numFmtId="0" fontId="20" fillId="0" borderId="0" xfId="66" applyFont="1" applyBorder="1" applyAlignment="1" applyProtection="1">
      <alignment horizontal="left" vertical="center"/>
      <protection/>
    </xf>
    <xf numFmtId="0" fontId="20" fillId="0" borderId="0" xfId="66" applyFont="1" applyBorder="1" applyAlignment="1" applyProtection="1">
      <alignment vertical="center"/>
      <protection/>
    </xf>
    <xf numFmtId="166" fontId="20" fillId="0" borderId="0" xfId="66" applyNumberFormat="1" applyFont="1" applyBorder="1" applyAlignment="1" applyProtection="1">
      <alignment vertical="center"/>
      <protection/>
    </xf>
    <xf numFmtId="174" fontId="20" fillId="0" borderId="0" xfId="66" applyNumberFormat="1" applyFont="1" applyBorder="1" applyAlignment="1" applyProtection="1">
      <alignment vertical="center"/>
      <protection/>
    </xf>
    <xf numFmtId="165" fontId="20" fillId="0" borderId="0" xfId="66" applyNumberFormat="1" applyFont="1" applyBorder="1" applyAlignment="1" applyProtection="1">
      <alignment horizontal="right" vertical="center"/>
      <protection/>
    </xf>
    <xf numFmtId="0" fontId="20" fillId="38" borderId="22" xfId="66" applyFont="1" applyFill="1" applyBorder="1" applyAlignment="1" applyProtection="1">
      <alignment horizontal="center" vertical="center"/>
      <protection/>
    </xf>
    <xf numFmtId="0" fontId="20" fillId="38" borderId="7" xfId="66" applyFont="1" applyFill="1" applyBorder="1" applyAlignment="1" applyProtection="1">
      <alignment horizontal="left" vertical="center"/>
      <protection/>
    </xf>
    <xf numFmtId="0" fontId="20" fillId="38" borderId="7" xfId="66" applyFont="1" applyFill="1" applyBorder="1" applyAlignment="1" applyProtection="1">
      <alignment horizontal="center" vertical="center"/>
      <protection/>
    </xf>
    <xf numFmtId="0" fontId="20" fillId="38" borderId="7" xfId="66" applyFont="1" applyFill="1" applyBorder="1" applyAlignment="1" applyProtection="1">
      <alignment horizontal="centerContinuous" vertical="center"/>
      <protection/>
    </xf>
    <xf numFmtId="166" fontId="20" fillId="38" borderId="22" xfId="66" applyNumberFormat="1" applyFont="1" applyFill="1" applyBorder="1" applyAlignment="1" applyProtection="1">
      <alignment horizontal="center" vertical="center"/>
      <protection/>
    </xf>
    <xf numFmtId="174" fontId="20" fillId="38" borderId="22" xfId="66" applyNumberFormat="1" applyFont="1" applyFill="1" applyBorder="1" applyAlignment="1" applyProtection="1">
      <alignment horizontal="center" vertical="center"/>
      <protection/>
    </xf>
    <xf numFmtId="0" fontId="20" fillId="0" borderId="12" xfId="66" applyFont="1" applyBorder="1" applyAlignment="1" applyProtection="1">
      <alignment vertical="center"/>
      <protection/>
    </xf>
    <xf numFmtId="166" fontId="20" fillId="0" borderId="12" xfId="66" applyNumberFormat="1" applyFont="1" applyBorder="1" applyAlignment="1" applyProtection="1">
      <alignment vertical="center"/>
      <protection/>
    </xf>
    <xf numFmtId="174" fontId="20" fillId="0" borderId="12" xfId="66" applyNumberFormat="1" applyFont="1" applyBorder="1" applyAlignment="1" applyProtection="1">
      <alignment vertical="center"/>
      <protection/>
    </xf>
    <xf numFmtId="0" fontId="20" fillId="0" borderId="16" xfId="66" applyFont="1" applyBorder="1" applyAlignment="1" applyProtection="1">
      <alignment vertical="center"/>
      <protection/>
    </xf>
    <xf numFmtId="182" fontId="38" fillId="0" borderId="12" xfId="66" applyNumberFormat="1" applyFont="1" applyFill="1" applyBorder="1" applyAlignment="1" applyProtection="1">
      <alignment vertical="center"/>
      <protection locked="0"/>
    </xf>
    <xf numFmtId="0" fontId="38" fillId="0" borderId="0" xfId="66" applyFont="1" applyBorder="1" applyAlignment="1" applyProtection="1">
      <alignment horizontal="left" vertical="center"/>
      <protection/>
    </xf>
    <xf numFmtId="0" fontId="38" fillId="0" borderId="0" xfId="66" applyFont="1" applyBorder="1" applyAlignment="1" applyProtection="1">
      <alignment vertical="center"/>
      <protection/>
    </xf>
    <xf numFmtId="188" fontId="38" fillId="0" borderId="12" xfId="66" applyNumberFormat="1" applyFont="1" applyBorder="1" applyAlignment="1" applyProtection="1">
      <alignment vertical="center"/>
      <protection/>
    </xf>
    <xf numFmtId="174" fontId="38" fillId="0" borderId="12" xfId="66" applyNumberFormat="1" applyFont="1" applyBorder="1" applyAlignment="1" applyProtection="1">
      <alignment vertical="center"/>
      <protection/>
    </xf>
    <xf numFmtId="0" fontId="38" fillId="0" borderId="16" xfId="66" applyFont="1" applyBorder="1" applyAlignment="1" applyProtection="1">
      <alignment vertical="center"/>
      <protection/>
    </xf>
    <xf numFmtId="174" fontId="38" fillId="0" borderId="12" xfId="66" applyNumberFormat="1" applyFont="1" applyFill="1" applyBorder="1" applyAlignment="1" applyProtection="1">
      <alignment vertical="center"/>
      <protection locked="0"/>
    </xf>
    <xf numFmtId="174" fontId="38" fillId="0" borderId="0" xfId="66" applyNumberFormat="1" applyFont="1" applyBorder="1" applyAlignment="1" applyProtection="1">
      <alignment vertical="center"/>
      <protection/>
    </xf>
    <xf numFmtId="0" fontId="38" fillId="0" borderId="10" xfId="66" applyFont="1" applyBorder="1" applyAlignment="1" applyProtection="1" quotePrefix="1">
      <alignment horizontal="left" vertical="center"/>
      <protection/>
    </xf>
    <xf numFmtId="174" fontId="38" fillId="0" borderId="17" xfId="66" applyNumberFormat="1" applyFont="1" applyBorder="1" applyAlignment="1" applyProtection="1">
      <alignment vertical="center"/>
      <protection/>
    </xf>
    <xf numFmtId="0" fontId="38" fillId="0" borderId="12" xfId="66" applyFont="1" applyBorder="1" applyAlignment="1" applyProtection="1">
      <alignment vertical="center"/>
      <protection/>
    </xf>
    <xf numFmtId="0" fontId="38" fillId="0" borderId="0" xfId="66" applyFont="1" applyBorder="1" applyAlignment="1" applyProtection="1" quotePrefix="1">
      <alignment horizontal="left" vertical="center"/>
      <protection/>
    </xf>
    <xf numFmtId="164" fontId="38" fillId="0" borderId="12" xfId="66" applyNumberFormat="1" applyFont="1" applyFill="1" applyBorder="1" applyAlignment="1" applyProtection="1">
      <alignment vertical="center"/>
      <protection/>
    </xf>
    <xf numFmtId="166" fontId="38" fillId="0" borderId="0" xfId="66" applyNumberFormat="1" applyFont="1" applyBorder="1" applyAlignment="1" applyProtection="1">
      <alignment vertical="center"/>
      <protection/>
    </xf>
    <xf numFmtId="0" fontId="0" fillId="0" borderId="0" xfId="66" applyFont="1" applyBorder="1" applyAlignment="1" applyProtection="1">
      <alignment horizontal="left" vertical="center"/>
      <protection/>
    </xf>
    <xf numFmtId="0" fontId="38" fillId="0" borderId="16" xfId="66" applyFont="1" applyBorder="1" applyAlignment="1" applyProtection="1">
      <alignment horizontal="left" vertical="center"/>
      <protection/>
    </xf>
    <xf numFmtId="0" fontId="0" fillId="0" borderId="10" xfId="66" applyFont="1" applyBorder="1" applyAlignment="1" applyProtection="1">
      <alignment horizontal="left" vertical="center"/>
      <protection/>
    </xf>
    <xf numFmtId="0" fontId="38" fillId="0" borderId="18" xfId="66" applyFont="1" applyBorder="1" applyAlignment="1" applyProtection="1">
      <alignment horizontal="left" vertical="center"/>
      <protection/>
    </xf>
    <xf numFmtId="0" fontId="1" fillId="0" borderId="0" xfId="66" applyFont="1" applyBorder="1" applyAlignment="1" applyProtection="1">
      <alignment horizontal="left" vertical="center"/>
      <protection/>
    </xf>
    <xf numFmtId="174" fontId="38" fillId="0" borderId="12" xfId="66" applyNumberFormat="1" applyFont="1" applyBorder="1" applyAlignment="1" applyProtection="1">
      <alignment horizontal="right" vertical="center"/>
      <protection/>
    </xf>
    <xf numFmtId="9" fontId="38" fillId="0" borderId="0" xfId="66" applyNumberFormat="1" applyFont="1" applyBorder="1" applyAlignment="1" applyProtection="1">
      <alignment horizontal="right" vertical="center"/>
      <protection/>
    </xf>
    <xf numFmtId="0" fontId="0" fillId="0" borderId="18" xfId="66" applyFont="1" applyBorder="1" applyAlignment="1" applyProtection="1">
      <alignment horizontal="center" vertical="center"/>
      <protection/>
    </xf>
    <xf numFmtId="0" fontId="0" fillId="0" borderId="16" xfId="66" applyFont="1" applyBorder="1" applyAlignment="1" applyProtection="1">
      <alignment horizontal="left" vertical="center"/>
      <protection/>
    </xf>
    <xf numFmtId="166" fontId="0" fillId="0" borderId="0" xfId="66" applyNumberFormat="1" applyFont="1" applyProtection="1">
      <alignment/>
      <protection/>
    </xf>
    <xf numFmtId="0" fontId="0" fillId="0" borderId="18" xfId="66" applyFont="1" applyBorder="1" applyAlignment="1" applyProtection="1">
      <alignment horizontal="left" vertical="center"/>
      <protection/>
    </xf>
    <xf numFmtId="9" fontId="38" fillId="0" borderId="0" xfId="66" applyNumberFormat="1" applyFont="1" applyBorder="1" applyAlignment="1" applyProtection="1">
      <alignment vertical="center"/>
      <protection/>
    </xf>
    <xf numFmtId="0" fontId="0" fillId="0" borderId="16" xfId="66" applyFont="1" applyBorder="1" applyAlignment="1" applyProtection="1">
      <alignment horizontal="center" vertical="center"/>
      <protection/>
    </xf>
    <xf numFmtId="181" fontId="38" fillId="0" borderId="17" xfId="66" applyNumberFormat="1" applyFont="1" applyFill="1" applyBorder="1" applyAlignment="1" applyProtection="1">
      <alignment vertical="center"/>
      <protection locked="0"/>
    </xf>
    <xf numFmtId="174" fontId="38" fillId="0" borderId="10" xfId="66" applyNumberFormat="1" applyFont="1" applyBorder="1" applyAlignment="1" applyProtection="1">
      <alignment vertical="center"/>
      <protection/>
    </xf>
    <xf numFmtId="0" fontId="20" fillId="38" borderId="14" xfId="66" applyFont="1" applyFill="1" applyBorder="1" applyAlignment="1" applyProtection="1">
      <alignment vertical="center"/>
      <protection/>
    </xf>
    <xf numFmtId="0" fontId="20" fillId="38" borderId="5" xfId="66" applyFont="1" applyFill="1" applyBorder="1" applyAlignment="1" applyProtection="1" quotePrefix="1">
      <alignment vertical="center"/>
      <protection/>
    </xf>
    <xf numFmtId="188" fontId="20" fillId="38" borderId="18" xfId="66" applyNumberFormat="1" applyFont="1" applyFill="1" applyBorder="1" applyAlignment="1" applyProtection="1">
      <alignment vertical="center"/>
      <protection/>
    </xf>
    <xf numFmtId="0" fontId="5" fillId="38" borderId="18" xfId="66" applyFont="1" applyFill="1" applyBorder="1" applyAlignment="1" applyProtection="1">
      <alignment horizontal="right" vertical="center"/>
      <protection/>
    </xf>
    <xf numFmtId="0" fontId="20" fillId="0" borderId="0" xfId="66" applyFont="1" applyAlignment="1" applyProtection="1">
      <alignment horizontal="right" vertical="center"/>
      <protection/>
    </xf>
    <xf numFmtId="0" fontId="38" fillId="38" borderId="34" xfId="66" applyFont="1" applyFill="1" applyBorder="1" applyAlignment="1" applyProtection="1">
      <alignment horizontal="left" vertical="center"/>
      <protection/>
    </xf>
    <xf numFmtId="0" fontId="38" fillId="38" borderId="35" xfId="66" applyFont="1" applyFill="1" applyBorder="1" applyAlignment="1" applyProtection="1">
      <alignment vertical="center"/>
      <protection/>
    </xf>
    <xf numFmtId="188" fontId="38" fillId="38" borderId="36" xfId="66" applyNumberFormat="1" applyFont="1" applyFill="1" applyBorder="1" applyAlignment="1" applyProtection="1">
      <alignment vertical="center"/>
      <protection/>
    </xf>
    <xf numFmtId="0" fontId="38" fillId="38" borderId="37" xfId="66" applyFont="1" applyFill="1" applyBorder="1" applyAlignment="1" applyProtection="1" quotePrefix="1">
      <alignment horizontal="left" vertical="center"/>
      <protection/>
    </xf>
    <xf numFmtId="0" fontId="38" fillId="38" borderId="10" xfId="66" applyFont="1" applyFill="1" applyBorder="1" applyAlignment="1" applyProtection="1">
      <alignment vertical="center"/>
      <protection/>
    </xf>
    <xf numFmtId="188" fontId="38" fillId="38" borderId="38" xfId="66" applyNumberFormat="1" applyFont="1" applyFill="1" applyBorder="1" applyAlignment="1" applyProtection="1">
      <alignment vertical="center"/>
      <protection/>
    </xf>
    <xf numFmtId="0" fontId="38" fillId="38" borderId="39" xfId="66" applyFont="1" applyFill="1" applyBorder="1" applyAlignment="1" applyProtection="1" quotePrefix="1">
      <alignment horizontal="left" vertical="center"/>
      <protection/>
    </xf>
    <xf numFmtId="0" fontId="38" fillId="38" borderId="0" xfId="66" applyFont="1" applyFill="1" applyBorder="1" applyAlignment="1" applyProtection="1">
      <alignment vertical="center"/>
      <protection/>
    </xf>
    <xf numFmtId="188" fontId="38" fillId="38" borderId="40" xfId="66" applyNumberFormat="1" applyFont="1" applyFill="1" applyBorder="1" applyAlignment="1" applyProtection="1">
      <alignment vertical="center"/>
      <protection/>
    </xf>
    <xf numFmtId="166" fontId="38" fillId="38" borderId="40" xfId="66" applyNumberFormat="1" applyFont="1" applyFill="1" applyBorder="1" applyAlignment="1" applyProtection="1">
      <alignment vertical="center"/>
      <protection/>
    </xf>
    <xf numFmtId="0" fontId="38" fillId="38" borderId="39" xfId="66" applyFont="1" applyFill="1" applyBorder="1" applyAlignment="1" applyProtection="1" quotePrefix="1">
      <alignment vertical="center"/>
      <protection/>
    </xf>
    <xf numFmtId="174" fontId="38" fillId="38" borderId="40" xfId="66" applyNumberFormat="1" applyFont="1" applyFill="1" applyBorder="1" applyAlignment="1" applyProtection="1">
      <alignment vertical="center"/>
      <protection/>
    </xf>
    <xf numFmtId="0" fontId="38" fillId="38" borderId="41" xfId="66" applyFont="1" applyFill="1" applyBorder="1" applyAlignment="1" applyProtection="1">
      <alignment vertical="center"/>
      <protection/>
    </xf>
    <xf numFmtId="0" fontId="38" fillId="38" borderId="42" xfId="66" applyFont="1" applyFill="1" applyBorder="1" applyAlignment="1" applyProtection="1">
      <alignment vertical="center"/>
      <protection/>
    </xf>
    <xf numFmtId="174" fontId="38" fillId="38" borderId="43" xfId="66" applyNumberFormat="1" applyFont="1" applyFill="1" applyBorder="1" applyAlignment="1" applyProtection="1">
      <alignment vertical="center"/>
      <protection/>
    </xf>
    <xf numFmtId="0" fontId="37" fillId="0" borderId="0" xfId="66" applyFont="1" applyAlignment="1" applyProtection="1">
      <alignment vertical="center"/>
      <protection/>
    </xf>
    <xf numFmtId="10" fontId="20" fillId="0" borderId="0" xfId="57" applyNumberFormat="1" applyFont="1" applyAlignment="1" applyProtection="1">
      <alignment/>
      <protection/>
    </xf>
    <xf numFmtId="0" fontId="0" fillId="0" borderId="0" xfId="66" applyFont="1" applyAlignment="1">
      <alignment vertical="center"/>
    </xf>
    <xf numFmtId="188" fontId="38" fillId="38" borderId="12" xfId="66" applyNumberFormat="1" applyFont="1" applyFill="1" applyBorder="1" applyAlignment="1" applyProtection="1">
      <alignment vertical="center"/>
      <protection/>
    </xf>
    <xf numFmtId="188" fontId="38" fillId="38" borderId="17" xfId="66" applyNumberFormat="1" applyFont="1" applyFill="1" applyBorder="1" applyAlignment="1" applyProtection="1">
      <alignment vertical="center"/>
      <protection/>
    </xf>
    <xf numFmtId="174" fontId="38" fillId="38" borderId="17" xfId="66" applyNumberFormat="1" applyFont="1" applyFill="1" applyBorder="1" applyAlignment="1" applyProtection="1">
      <alignment vertical="center"/>
      <protection/>
    </xf>
    <xf numFmtId="174" fontId="38" fillId="38" borderId="12" xfId="66" applyNumberFormat="1" applyFont="1" applyFill="1" applyBorder="1" applyAlignment="1" applyProtection="1">
      <alignment vertical="center"/>
      <protection/>
    </xf>
    <xf numFmtId="174" fontId="38" fillId="38" borderId="17" xfId="66" applyNumberFormat="1" applyFont="1" applyFill="1" applyBorder="1" applyAlignment="1" applyProtection="1">
      <alignment horizontal="right" vertical="center"/>
      <protection/>
    </xf>
    <xf numFmtId="9" fontId="38" fillId="38" borderId="0" xfId="66" applyNumberFormat="1" applyFont="1" applyFill="1" applyBorder="1" applyAlignment="1" applyProtection="1">
      <alignment horizontal="right" vertical="center"/>
      <protection/>
    </xf>
    <xf numFmtId="9" fontId="38" fillId="38" borderId="10" xfId="66" applyNumberFormat="1" applyFont="1" applyFill="1" applyBorder="1" applyAlignment="1" applyProtection="1">
      <alignment horizontal="right" vertical="center"/>
      <protection/>
    </xf>
    <xf numFmtId="9" fontId="38" fillId="38" borderId="10" xfId="66" applyNumberFormat="1" applyFont="1" applyFill="1" applyBorder="1" applyAlignment="1" applyProtection="1">
      <alignment vertical="center"/>
      <protection/>
    </xf>
    <xf numFmtId="9" fontId="38" fillId="38" borderId="0" xfId="66" applyNumberFormat="1" applyFont="1" applyFill="1" applyBorder="1" applyAlignment="1" applyProtection="1">
      <alignment vertical="center"/>
      <protection/>
    </xf>
    <xf numFmtId="181" fontId="38" fillId="38" borderId="17" xfId="66" applyNumberFormat="1" applyFont="1" applyFill="1" applyBorder="1" applyAlignment="1" applyProtection="1">
      <alignment vertical="center"/>
      <protection/>
    </xf>
    <xf numFmtId="0" fontId="20" fillId="34" borderId="0" xfId="66" applyFont="1" applyFill="1" applyAlignment="1" applyProtection="1">
      <alignment vertical="center"/>
      <protection/>
    </xf>
    <xf numFmtId="166" fontId="20" fillId="34" borderId="0" xfId="66" applyNumberFormat="1" applyFont="1" applyFill="1" applyAlignment="1" applyProtection="1">
      <alignment vertical="center"/>
      <protection/>
    </xf>
    <xf numFmtId="174" fontId="20" fillId="34" borderId="0" xfId="66" applyNumberFormat="1" applyFont="1" applyFill="1" applyAlignment="1" applyProtection="1">
      <alignment vertical="center"/>
      <protection/>
    </xf>
    <xf numFmtId="166" fontId="38" fillId="0" borderId="5" xfId="66" applyNumberFormat="1" applyFont="1" applyFill="1" applyBorder="1" applyAlignment="1" applyProtection="1">
      <alignment vertical="center"/>
      <protection/>
    </xf>
    <xf numFmtId="166" fontId="38" fillId="0" borderId="7" xfId="66" applyNumberFormat="1" applyFont="1" applyFill="1" applyBorder="1" applyAlignment="1" applyProtection="1">
      <alignment vertical="center"/>
      <protection/>
    </xf>
    <xf numFmtId="166" fontId="38" fillId="34" borderId="15" xfId="66" applyNumberFormat="1" applyFont="1" applyFill="1" applyBorder="1" applyAlignment="1" applyProtection="1">
      <alignment horizontal="left" vertical="top"/>
      <protection/>
    </xf>
    <xf numFmtId="0" fontId="20" fillId="34" borderId="0" xfId="66" applyFont="1" applyFill="1" applyBorder="1" applyAlignment="1" applyProtection="1">
      <alignment vertical="center"/>
      <protection/>
    </xf>
    <xf numFmtId="0" fontId="20" fillId="0" borderId="5" xfId="66" applyFont="1" applyBorder="1" applyAlignment="1" applyProtection="1">
      <alignment vertical="center"/>
      <protection/>
    </xf>
    <xf numFmtId="0" fontId="20" fillId="0" borderId="7" xfId="66" applyFont="1" applyBorder="1" applyAlignment="1" applyProtection="1">
      <alignment vertical="center"/>
      <protection/>
    </xf>
    <xf numFmtId="183" fontId="20" fillId="34" borderId="15" xfId="66" applyNumberFormat="1" applyFont="1" applyFill="1" applyBorder="1" applyAlignment="1" applyProtection="1">
      <alignment horizontal="left" vertical="top"/>
      <protection/>
    </xf>
    <xf numFmtId="183" fontId="28" fillId="34" borderId="0" xfId="64" applyNumberFormat="1" applyFont="1" applyFill="1" applyBorder="1" applyAlignment="1">
      <alignment horizontal="left" vertical="top"/>
      <protection/>
    </xf>
    <xf numFmtId="181" fontId="38" fillId="0" borderId="7" xfId="66" applyNumberFormat="1" applyFont="1" applyBorder="1" applyAlignment="1" applyProtection="1">
      <alignment vertical="center"/>
      <protection/>
    </xf>
    <xf numFmtId="181" fontId="38" fillId="0" borderId="7" xfId="66" applyNumberFormat="1" applyFont="1" applyBorder="1" applyAlignment="1" applyProtection="1">
      <alignment horizontal="right" vertical="center"/>
      <protection/>
    </xf>
    <xf numFmtId="178" fontId="38" fillId="34" borderId="15" xfId="66" applyNumberFormat="1" applyFont="1" applyFill="1" applyBorder="1" applyAlignment="1" applyProtection="1">
      <alignment horizontal="left" vertical="top"/>
      <protection/>
    </xf>
    <xf numFmtId="178" fontId="28" fillId="34" borderId="0" xfId="64" applyNumberFormat="1" applyFont="1" applyFill="1" applyBorder="1" applyAlignment="1">
      <alignment horizontal="left" vertical="top"/>
      <protection/>
    </xf>
    <xf numFmtId="172" fontId="28" fillId="0" borderId="0" xfId="64" applyFont="1" applyAlignment="1" applyProtection="1">
      <alignment vertical="center"/>
      <protection/>
    </xf>
    <xf numFmtId="0" fontId="0" fillId="34" borderId="0" xfId="66" applyFont="1" applyFill="1" applyBorder="1">
      <alignment/>
    </xf>
    <xf numFmtId="166" fontId="20" fillId="38" borderId="6" xfId="66" applyNumberFormat="1" applyFont="1" applyFill="1" applyBorder="1" applyAlignment="1" applyProtection="1">
      <alignment horizontal="center" vertical="center"/>
      <protection/>
    </xf>
    <xf numFmtId="0" fontId="20" fillId="41" borderId="0" xfId="66" applyFont="1" applyFill="1" applyBorder="1" applyAlignment="1" applyProtection="1">
      <alignment vertical="center"/>
      <protection/>
    </xf>
    <xf numFmtId="166" fontId="20" fillId="0" borderId="16" xfId="66" applyNumberFormat="1" applyFont="1" applyBorder="1" applyAlignment="1" applyProtection="1">
      <alignment vertical="center"/>
      <protection/>
    </xf>
    <xf numFmtId="165" fontId="20" fillId="0" borderId="16" xfId="66" applyNumberFormat="1" applyFont="1" applyBorder="1" applyAlignment="1" applyProtection="1">
      <alignment horizontal="right" vertical="center"/>
      <protection/>
    </xf>
    <xf numFmtId="166" fontId="38" fillId="0" borderId="12" xfId="66" applyNumberFormat="1" applyFont="1" applyFill="1" applyBorder="1" applyAlignment="1" applyProtection="1">
      <alignment vertical="center"/>
      <protection/>
    </xf>
    <xf numFmtId="0" fontId="38" fillId="0" borderId="12" xfId="66" applyFont="1" applyBorder="1" applyAlignment="1" applyProtection="1">
      <alignment horizontal="left" vertical="center"/>
      <protection/>
    </xf>
    <xf numFmtId="165" fontId="38" fillId="0" borderId="16" xfId="66" applyNumberFormat="1" applyFont="1" applyBorder="1" applyAlignment="1" applyProtection="1">
      <alignment horizontal="right" vertical="center"/>
      <protection/>
    </xf>
    <xf numFmtId="0" fontId="38" fillId="0" borderId="20" xfId="66" applyFont="1" applyBorder="1" applyAlignment="1" applyProtection="1" quotePrefix="1">
      <alignment horizontal="left" vertical="center"/>
      <protection/>
    </xf>
    <xf numFmtId="0" fontId="38" fillId="0" borderId="11" xfId="66" applyFont="1" applyBorder="1" applyAlignment="1" applyProtection="1">
      <alignment vertical="center"/>
      <protection/>
    </xf>
    <xf numFmtId="9" fontId="38" fillId="0" borderId="16" xfId="66" applyNumberFormat="1" applyFont="1" applyBorder="1" applyAlignment="1" applyProtection="1">
      <alignment vertical="center"/>
      <protection/>
    </xf>
    <xf numFmtId="9" fontId="38" fillId="0" borderId="16" xfId="66" applyNumberFormat="1" applyFont="1" applyBorder="1" applyAlignment="1" applyProtection="1">
      <alignment horizontal="right" vertical="center"/>
      <protection/>
    </xf>
    <xf numFmtId="174" fontId="38" fillId="0" borderId="16" xfId="66" applyNumberFormat="1" applyFont="1" applyBorder="1" applyAlignment="1" applyProtection="1">
      <alignment vertical="center"/>
      <protection/>
    </xf>
    <xf numFmtId="174" fontId="38" fillId="0" borderId="19" xfId="66" applyNumberFormat="1" applyFont="1" applyBorder="1" applyAlignment="1" applyProtection="1">
      <alignment horizontal="right" vertical="center"/>
      <protection/>
    </xf>
    <xf numFmtId="0" fontId="38" fillId="0" borderId="18" xfId="66" applyFont="1" applyBorder="1" applyAlignment="1" applyProtection="1">
      <alignment vertical="center"/>
      <protection/>
    </xf>
    <xf numFmtId="174" fontId="38" fillId="0" borderId="16" xfId="66" applyNumberFormat="1" applyFont="1" applyBorder="1" applyAlignment="1" applyProtection="1">
      <alignment horizontal="right" vertical="center"/>
      <protection/>
    </xf>
    <xf numFmtId="174" fontId="38" fillId="0" borderId="11" xfId="66" applyNumberFormat="1" applyFont="1" applyBorder="1" applyAlignment="1" applyProtection="1">
      <alignment vertical="center"/>
      <protection/>
    </xf>
    <xf numFmtId="0" fontId="38" fillId="0" borderId="12" xfId="66" applyFont="1" applyBorder="1" applyAlignment="1" applyProtection="1" quotePrefix="1">
      <alignment horizontal="left" vertical="center"/>
      <protection/>
    </xf>
    <xf numFmtId="0" fontId="20" fillId="38" borderId="22" xfId="66" applyFont="1" applyFill="1" applyBorder="1" applyAlignment="1" applyProtection="1">
      <alignment vertical="center"/>
      <protection/>
    </xf>
    <xf numFmtId="0" fontId="20" fillId="38" borderId="5" xfId="66" applyFont="1" applyFill="1" applyBorder="1" applyAlignment="1" applyProtection="1">
      <alignment horizontal="left" vertical="center"/>
      <protection/>
    </xf>
    <xf numFmtId="183" fontId="20" fillId="38" borderId="6" xfId="83" applyNumberFormat="1" applyFont="1" applyFill="1" applyBorder="1" applyAlignment="1" applyProtection="1">
      <alignment vertical="center"/>
      <protection locked="0"/>
    </xf>
    <xf numFmtId="0" fontId="20" fillId="38" borderId="6" xfId="66" applyFont="1" applyFill="1" applyBorder="1" applyAlignment="1" applyProtection="1">
      <alignment vertical="center"/>
      <protection/>
    </xf>
    <xf numFmtId="183" fontId="38" fillId="38" borderId="36" xfId="66" applyNumberFormat="1" applyFont="1" applyFill="1" applyBorder="1" applyAlignment="1" applyProtection="1">
      <alignment vertical="center"/>
      <protection/>
    </xf>
    <xf numFmtId="183" fontId="38" fillId="38" borderId="38" xfId="66" applyNumberFormat="1" applyFont="1" applyFill="1" applyBorder="1" applyAlignment="1" applyProtection="1">
      <alignment vertical="center"/>
      <protection/>
    </xf>
    <xf numFmtId="183" fontId="38" fillId="38" borderId="40" xfId="66" applyNumberFormat="1" applyFont="1" applyFill="1" applyBorder="1" applyAlignment="1" applyProtection="1">
      <alignment vertical="center"/>
      <protection/>
    </xf>
    <xf numFmtId="166" fontId="38" fillId="38" borderId="7" xfId="66" applyNumberFormat="1" applyFont="1" applyFill="1" applyBorder="1" applyAlignment="1" applyProtection="1">
      <alignment horizontal="right" vertical="center"/>
      <protection/>
    </xf>
    <xf numFmtId="183" fontId="20" fillId="38" borderId="7" xfId="66" applyNumberFormat="1" applyFont="1" applyFill="1" applyBorder="1" applyAlignment="1" applyProtection="1">
      <alignment horizontal="right" vertical="center"/>
      <protection/>
    </xf>
    <xf numFmtId="0" fontId="38" fillId="38" borderId="5" xfId="66" applyFont="1" applyFill="1" applyBorder="1" applyAlignment="1" applyProtection="1">
      <alignment vertical="center"/>
      <protection/>
    </xf>
    <xf numFmtId="183" fontId="38" fillId="38" borderId="16" xfId="66" applyNumberFormat="1" applyFont="1" applyFill="1" applyBorder="1" applyAlignment="1" applyProtection="1">
      <alignment vertical="center"/>
      <protection/>
    </xf>
    <xf numFmtId="174" fontId="38" fillId="38" borderId="0" xfId="66" applyNumberFormat="1" applyFont="1" applyFill="1" applyBorder="1" applyAlignment="1" applyProtection="1">
      <alignment vertical="center"/>
      <protection/>
    </xf>
    <xf numFmtId="183" fontId="38" fillId="38" borderId="26" xfId="66" applyNumberFormat="1" applyFont="1" applyFill="1" applyBorder="1" applyAlignment="1" applyProtection="1">
      <alignment vertical="center"/>
      <protection/>
    </xf>
    <xf numFmtId="188" fontId="38" fillId="38" borderId="26" xfId="66" applyNumberFormat="1" applyFont="1" applyFill="1" applyBorder="1" applyAlignment="1" applyProtection="1">
      <alignment vertical="center"/>
      <protection/>
    </xf>
    <xf numFmtId="9" fontId="38" fillId="38" borderId="26" xfId="66" applyNumberFormat="1" applyFont="1" applyFill="1" applyBorder="1" applyAlignment="1" applyProtection="1">
      <alignment vertical="center"/>
      <protection/>
    </xf>
    <xf numFmtId="174" fontId="38" fillId="38" borderId="15" xfId="66" applyNumberFormat="1" applyFont="1" applyFill="1" applyBorder="1" applyAlignment="1" applyProtection="1">
      <alignment vertical="center"/>
      <protection/>
    </xf>
    <xf numFmtId="9" fontId="38" fillId="38" borderId="16" xfId="66" applyNumberFormat="1" applyFont="1" applyFill="1" applyBorder="1" applyAlignment="1" applyProtection="1">
      <alignment horizontal="right" vertical="center"/>
      <protection/>
    </xf>
    <xf numFmtId="174" fontId="38" fillId="38" borderId="16" xfId="66" applyNumberFormat="1" applyFont="1" applyFill="1" applyBorder="1" applyAlignment="1" applyProtection="1">
      <alignment horizontal="right" vertical="center"/>
      <protection/>
    </xf>
    <xf numFmtId="174" fontId="38" fillId="38" borderId="26" xfId="66" applyNumberFormat="1" applyFont="1" applyFill="1" applyBorder="1" applyAlignment="1" applyProtection="1">
      <alignment horizontal="right" vertical="center"/>
      <protection/>
    </xf>
    <xf numFmtId="174" fontId="38" fillId="38" borderId="26" xfId="66" applyNumberFormat="1" applyFont="1" applyFill="1" applyBorder="1" applyAlignment="1" applyProtection="1">
      <alignment vertical="center"/>
      <protection/>
    </xf>
    <xf numFmtId="174" fontId="38" fillId="38" borderId="16" xfId="66" applyNumberFormat="1" applyFont="1" applyFill="1" applyBorder="1" applyAlignment="1" applyProtection="1">
      <alignment vertical="center"/>
      <protection/>
    </xf>
    <xf numFmtId="0" fontId="38" fillId="38" borderId="12" xfId="66" applyFont="1" applyFill="1" applyBorder="1" applyAlignment="1" applyProtection="1" quotePrefix="1">
      <alignment horizontal="left" vertical="center"/>
      <protection/>
    </xf>
    <xf numFmtId="181" fontId="38" fillId="38" borderId="16" xfId="66" applyNumberFormat="1" applyFont="1" applyFill="1" applyBorder="1" applyAlignment="1" applyProtection="1" quotePrefix="1">
      <alignment horizontal="right" vertical="center"/>
      <protection/>
    </xf>
    <xf numFmtId="173" fontId="0" fillId="0" borderId="0" xfId="68" applyFont="1">
      <alignment/>
      <protection/>
    </xf>
    <xf numFmtId="165" fontId="0" fillId="0" borderId="0" xfId="68" applyNumberFormat="1" applyFont="1">
      <alignment/>
      <protection/>
    </xf>
    <xf numFmtId="173" fontId="0" fillId="0" borderId="0" xfId="68" applyFont="1">
      <alignment/>
      <protection/>
    </xf>
    <xf numFmtId="173" fontId="37" fillId="0" borderId="0" xfId="68" applyFont="1" applyAlignment="1" applyProtection="1">
      <alignment horizontal="left"/>
      <protection/>
    </xf>
    <xf numFmtId="173" fontId="0" fillId="0" borderId="0" xfId="68" applyFont="1" applyProtection="1">
      <alignment/>
      <protection/>
    </xf>
    <xf numFmtId="165" fontId="0" fillId="0" borderId="0" xfId="68" applyNumberFormat="1" applyFont="1" applyProtection="1">
      <alignment/>
      <protection/>
    </xf>
    <xf numFmtId="173" fontId="38" fillId="0" borderId="5" xfId="68" applyFont="1" applyFill="1" applyBorder="1" applyAlignment="1" applyProtection="1">
      <alignment horizontal="left" vertical="center"/>
      <protection/>
    </xf>
    <xf numFmtId="173" fontId="38" fillId="0" borderId="7" xfId="68" applyFont="1" applyFill="1" applyBorder="1" applyAlignment="1" applyProtection="1">
      <alignment horizontal="left" vertical="center"/>
      <protection/>
    </xf>
    <xf numFmtId="181" fontId="38" fillId="0" borderId="6" xfId="68" applyNumberFormat="1" applyFont="1" applyFill="1" applyBorder="1" applyAlignment="1" applyProtection="1">
      <alignment vertical="center"/>
      <protection locked="0"/>
    </xf>
    <xf numFmtId="189" fontId="38" fillId="0" borderId="6" xfId="68" applyNumberFormat="1" applyFont="1" applyFill="1" applyBorder="1" applyAlignment="1" applyProtection="1">
      <alignment vertical="center"/>
      <protection locked="0"/>
    </xf>
    <xf numFmtId="173" fontId="20" fillId="38" borderId="5" xfId="68" applyFont="1" applyFill="1" applyBorder="1" applyAlignment="1" applyProtection="1">
      <alignment horizontal="left" vertical="top"/>
      <protection/>
    </xf>
    <xf numFmtId="173" fontId="20" fillId="38" borderId="5" xfId="68" applyFont="1" applyFill="1" applyBorder="1" applyAlignment="1" applyProtection="1">
      <alignment horizontal="center" vertical="top"/>
      <protection/>
    </xf>
    <xf numFmtId="173" fontId="20" fillId="38" borderId="6" xfId="68" applyFont="1" applyFill="1" applyBorder="1" applyAlignment="1" applyProtection="1">
      <alignment horizontal="left" vertical="top"/>
      <protection/>
    </xf>
    <xf numFmtId="165" fontId="20" fillId="38" borderId="22" xfId="68" applyNumberFormat="1" applyFont="1" applyFill="1" applyBorder="1" applyAlignment="1" applyProtection="1">
      <alignment horizontal="center" vertical="center"/>
      <protection/>
    </xf>
    <xf numFmtId="173" fontId="20" fillId="38" borderId="5" xfId="68" applyFont="1" applyFill="1" applyBorder="1" applyAlignment="1" applyProtection="1">
      <alignment vertical="center"/>
      <protection/>
    </xf>
    <xf numFmtId="173" fontId="20" fillId="38" borderId="6" xfId="68" applyFont="1" applyFill="1" applyBorder="1" applyAlignment="1" applyProtection="1">
      <alignment horizontal="left" vertical="center"/>
      <protection/>
    </xf>
    <xf numFmtId="173" fontId="20" fillId="38" borderId="6" xfId="68" applyFont="1" applyFill="1" applyBorder="1" applyAlignment="1" applyProtection="1">
      <alignment horizontal="center" vertical="center"/>
      <protection/>
    </xf>
    <xf numFmtId="173" fontId="0" fillId="0" borderId="20" xfId="68" applyFont="1" applyBorder="1" applyAlignment="1">
      <alignment vertical="center"/>
      <protection/>
    </xf>
    <xf numFmtId="173" fontId="0" fillId="0" borderId="19" xfId="68" applyFont="1" applyBorder="1" applyAlignment="1" applyProtection="1">
      <alignment horizontal="fill" vertical="center"/>
      <protection/>
    </xf>
    <xf numFmtId="173" fontId="0" fillId="0" borderId="26" xfId="68" applyFont="1" applyBorder="1" applyAlignment="1" applyProtection="1">
      <alignment horizontal="fill" vertical="center"/>
      <protection/>
    </xf>
    <xf numFmtId="165" fontId="0" fillId="0" borderId="20" xfId="68" applyNumberFormat="1" applyFont="1" applyBorder="1" applyAlignment="1" applyProtection="1">
      <alignment horizontal="fill" vertical="center"/>
      <protection/>
    </xf>
    <xf numFmtId="173" fontId="0" fillId="0" borderId="20" xfId="68" applyFont="1" applyBorder="1" applyAlignment="1" applyProtection="1">
      <alignment horizontal="fill" vertical="center"/>
      <protection/>
    </xf>
    <xf numFmtId="173" fontId="0" fillId="0" borderId="12" xfId="68" applyFont="1" applyFill="1" applyBorder="1" applyAlignment="1" applyProtection="1">
      <alignment vertical="center"/>
      <protection/>
    </xf>
    <xf numFmtId="173" fontId="0" fillId="0" borderId="15" xfId="68" applyFont="1" applyBorder="1" applyAlignment="1" applyProtection="1">
      <alignment horizontal="left" vertical="center"/>
      <protection/>
    </xf>
    <xf numFmtId="173" fontId="0" fillId="0" borderId="16" xfId="68" applyFont="1" applyBorder="1" applyAlignment="1" applyProtection="1">
      <alignment vertical="center"/>
      <protection/>
    </xf>
    <xf numFmtId="174" fontId="0" fillId="0" borderId="15" xfId="68" applyNumberFormat="1" applyFont="1" applyBorder="1" applyAlignment="1" applyProtection="1">
      <alignment vertical="center"/>
      <protection/>
    </xf>
    <xf numFmtId="174" fontId="0" fillId="0" borderId="16" xfId="68" applyNumberFormat="1" applyFont="1" applyBorder="1" applyAlignment="1" applyProtection="1">
      <alignment vertical="center"/>
      <protection/>
    </xf>
    <xf numFmtId="173" fontId="0" fillId="0" borderId="12" xfId="68" applyFont="1" applyBorder="1" applyAlignment="1" applyProtection="1">
      <alignment horizontal="center" vertical="center"/>
      <protection/>
    </xf>
    <xf numFmtId="173" fontId="0" fillId="0" borderId="14" xfId="68" applyFont="1" applyBorder="1" applyAlignment="1" applyProtection="1" quotePrefix="1">
      <alignment horizontal="left" vertical="center"/>
      <protection/>
    </xf>
    <xf numFmtId="173" fontId="0" fillId="0" borderId="18" xfId="68" applyFont="1" applyBorder="1" applyAlignment="1" applyProtection="1">
      <alignment vertical="center"/>
      <protection/>
    </xf>
    <xf numFmtId="174" fontId="0" fillId="0" borderId="14" xfId="68" applyNumberFormat="1" applyFont="1" applyBorder="1" applyAlignment="1" applyProtection="1">
      <alignment vertical="center"/>
      <protection/>
    </xf>
    <xf numFmtId="187" fontId="0" fillId="0" borderId="12" xfId="85" applyNumberFormat="1" applyFont="1" applyBorder="1" applyAlignment="1" applyProtection="1">
      <alignment vertical="center"/>
      <protection/>
    </xf>
    <xf numFmtId="167" fontId="0" fillId="0" borderId="12" xfId="85" applyFont="1" applyBorder="1" applyAlignment="1" applyProtection="1">
      <alignment vertical="center"/>
      <protection/>
    </xf>
    <xf numFmtId="173" fontId="0" fillId="38" borderId="15" xfId="68" applyFont="1" applyFill="1" applyBorder="1" applyAlignment="1" applyProtection="1">
      <alignment vertical="center"/>
      <protection/>
    </xf>
    <xf numFmtId="173" fontId="5" fillId="38" borderId="0" xfId="68" applyFont="1" applyFill="1" applyBorder="1" applyAlignment="1" applyProtection="1" quotePrefix="1">
      <alignment horizontal="left" vertical="center"/>
      <protection/>
    </xf>
    <xf numFmtId="173" fontId="0" fillId="38" borderId="16" xfId="68" applyFont="1" applyFill="1" applyBorder="1" applyAlignment="1" applyProtection="1">
      <alignment vertical="center"/>
      <protection/>
    </xf>
    <xf numFmtId="187" fontId="5" fillId="38" borderId="12" xfId="85" applyNumberFormat="1" applyFont="1" applyFill="1" applyBorder="1" applyAlignment="1" applyProtection="1">
      <alignment vertical="center"/>
      <protection/>
    </xf>
    <xf numFmtId="174" fontId="5" fillId="38" borderId="15" xfId="68" applyNumberFormat="1" applyFont="1" applyFill="1" applyBorder="1" applyAlignment="1" applyProtection="1">
      <alignment vertical="center"/>
      <protection/>
    </xf>
    <xf numFmtId="173" fontId="0" fillId="38" borderId="16" xfId="68" applyFont="1" applyFill="1" applyBorder="1" applyAlignment="1" applyProtection="1">
      <alignment horizontal="center" vertical="center"/>
      <protection/>
    </xf>
    <xf numFmtId="173" fontId="5" fillId="0" borderId="15" xfId="68" applyFont="1" applyBorder="1" applyAlignment="1" applyProtection="1" quotePrefix="1">
      <alignment horizontal="left" vertical="center"/>
      <protection/>
    </xf>
    <xf numFmtId="174" fontId="28" fillId="0" borderId="16" xfId="68" applyNumberFormat="1" applyFont="1" applyBorder="1" applyAlignment="1" applyProtection="1">
      <alignment vertical="center"/>
      <protection/>
    </xf>
    <xf numFmtId="173" fontId="0" fillId="0" borderId="14" xfId="68" applyFont="1" applyBorder="1" applyAlignment="1" applyProtection="1">
      <alignment horizontal="left" vertical="center"/>
      <protection/>
    </xf>
    <xf numFmtId="187" fontId="0" fillId="0" borderId="17" xfId="85" applyNumberFormat="1" applyFont="1" applyBorder="1" applyAlignment="1" applyProtection="1">
      <alignment vertical="center"/>
      <protection/>
    </xf>
    <xf numFmtId="174" fontId="0" fillId="0" borderId="18" xfId="68" applyNumberFormat="1" applyFont="1" applyBorder="1" applyAlignment="1" applyProtection="1">
      <alignment vertical="center"/>
      <protection/>
    </xf>
    <xf numFmtId="173" fontId="0" fillId="0" borderId="15" xfId="68" applyFont="1" applyBorder="1" applyAlignment="1" applyProtection="1" quotePrefix="1">
      <alignment horizontal="left" vertical="center"/>
      <protection/>
    </xf>
    <xf numFmtId="174" fontId="0" fillId="0" borderId="14" xfId="68" applyNumberFormat="1" applyFont="1" applyBorder="1" applyAlignment="1" applyProtection="1">
      <alignment vertical="center"/>
      <protection/>
    </xf>
    <xf numFmtId="173" fontId="0" fillId="0" borderId="17" xfId="68" applyFont="1" applyFill="1" applyBorder="1" applyAlignment="1" applyProtection="1">
      <alignment vertical="center"/>
      <protection/>
    </xf>
    <xf numFmtId="173" fontId="0" fillId="0" borderId="17" xfId="68" applyFont="1" applyBorder="1" applyAlignment="1" applyProtection="1">
      <alignment horizontal="center" vertical="center"/>
      <protection/>
    </xf>
    <xf numFmtId="187" fontId="38" fillId="38" borderId="20" xfId="66" applyNumberFormat="1" applyFont="1" applyFill="1" applyBorder="1" applyAlignment="1" applyProtection="1">
      <alignment vertical="center"/>
      <protection/>
    </xf>
    <xf numFmtId="187" fontId="38" fillId="38" borderId="17" xfId="57" applyNumberFormat="1" applyFont="1" applyFill="1" applyBorder="1" applyAlignment="1" applyProtection="1">
      <alignment horizontal="right" vertical="center"/>
      <protection/>
    </xf>
    <xf numFmtId="10" fontId="38" fillId="38" borderId="17" xfId="57" applyNumberFormat="1" applyFont="1" applyFill="1" applyBorder="1" applyAlignment="1" applyProtection="1">
      <alignment horizontal="right" vertical="center"/>
      <protection/>
    </xf>
    <xf numFmtId="187" fontId="20" fillId="38" borderId="12" xfId="57" applyNumberFormat="1" applyFont="1" applyFill="1" applyBorder="1" applyAlignment="1" applyProtection="1">
      <alignment horizontal="right" vertical="center"/>
      <protection/>
    </xf>
    <xf numFmtId="10" fontId="20" fillId="38" borderId="12" xfId="57" applyNumberFormat="1" applyFont="1" applyFill="1" applyBorder="1" applyAlignment="1" applyProtection="1">
      <alignment horizontal="right" vertical="center"/>
      <protection/>
    </xf>
    <xf numFmtId="187" fontId="38" fillId="38" borderId="17" xfId="66" applyNumberFormat="1" applyFont="1" applyFill="1" applyBorder="1" applyAlignment="1" applyProtection="1">
      <alignment vertical="center"/>
      <protection/>
    </xf>
    <xf numFmtId="10" fontId="38" fillId="38" borderId="17" xfId="57" applyNumberFormat="1" applyFont="1" applyFill="1" applyBorder="1" applyAlignment="1" applyProtection="1">
      <alignment vertical="center"/>
      <protection/>
    </xf>
    <xf numFmtId="187" fontId="20" fillId="38" borderId="44" xfId="57" applyNumberFormat="1" applyFont="1" applyFill="1" applyBorder="1" applyAlignment="1" applyProtection="1">
      <alignment horizontal="right" vertical="center"/>
      <protection/>
    </xf>
    <xf numFmtId="10" fontId="20" fillId="38" borderId="44" xfId="57" applyNumberFormat="1" applyFont="1" applyFill="1" applyBorder="1" applyAlignment="1" applyProtection="1">
      <alignment horizontal="right" vertical="center"/>
      <protection/>
    </xf>
    <xf numFmtId="0" fontId="38" fillId="38" borderId="15" xfId="66" applyFont="1" applyFill="1" applyBorder="1" applyAlignment="1" applyProtection="1">
      <alignment vertical="center"/>
      <protection/>
    </xf>
    <xf numFmtId="187" fontId="38" fillId="38" borderId="12" xfId="66" applyNumberFormat="1" applyFont="1" applyFill="1" applyBorder="1" applyAlignment="1" applyProtection="1">
      <alignment vertical="center"/>
      <protection/>
    </xf>
    <xf numFmtId="10" fontId="38" fillId="38" borderId="12" xfId="57" applyNumberFormat="1" applyFont="1" applyFill="1" applyBorder="1" applyAlignment="1" applyProtection="1">
      <alignment vertical="center"/>
      <protection/>
    </xf>
    <xf numFmtId="187" fontId="20" fillId="38" borderId="17" xfId="66" applyNumberFormat="1" applyFont="1" applyFill="1" applyBorder="1" applyAlignment="1" applyProtection="1">
      <alignment vertical="center"/>
      <protection/>
    </xf>
    <xf numFmtId="10" fontId="20" fillId="38" borderId="17" xfId="57" applyNumberFormat="1" applyFont="1" applyFill="1" applyBorder="1" applyAlignment="1" applyProtection="1">
      <alignment vertical="center"/>
      <protection/>
    </xf>
    <xf numFmtId="187" fontId="20" fillId="38" borderId="12" xfId="64" applyNumberFormat="1" applyFont="1" applyFill="1" applyBorder="1" applyAlignment="1" applyProtection="1">
      <alignment vertical="center"/>
      <protection/>
    </xf>
    <xf numFmtId="10" fontId="20" fillId="38" borderId="12" xfId="57" applyNumberFormat="1" applyFont="1" applyFill="1" applyBorder="1" applyAlignment="1" applyProtection="1">
      <alignment vertical="center"/>
      <protection/>
    </xf>
    <xf numFmtId="187" fontId="20" fillId="38" borderId="12" xfId="66" applyNumberFormat="1" applyFont="1" applyFill="1" applyBorder="1" applyAlignment="1" applyProtection="1">
      <alignment vertical="center"/>
      <protection/>
    </xf>
    <xf numFmtId="10" fontId="20" fillId="38" borderId="12" xfId="57" applyNumberFormat="1" applyFont="1" applyFill="1" applyBorder="1" applyAlignment="1" applyProtection="1">
      <alignment vertical="center"/>
      <protection/>
    </xf>
    <xf numFmtId="3" fontId="38" fillId="38" borderId="18" xfId="64" applyNumberFormat="1" applyFont="1" applyFill="1" applyBorder="1" applyAlignment="1" applyProtection="1">
      <alignment horizontal="center" vertical="center"/>
      <protection/>
    </xf>
    <xf numFmtId="3" fontId="38" fillId="38" borderId="18" xfId="66" applyNumberFormat="1" applyFont="1" applyFill="1" applyBorder="1" applyAlignment="1" applyProtection="1">
      <alignment horizontal="center" vertical="center"/>
      <protection/>
    </xf>
    <xf numFmtId="3" fontId="38" fillId="38" borderId="6" xfId="66" applyNumberFormat="1" applyFont="1" applyFill="1" applyBorder="1" applyAlignment="1" applyProtection="1">
      <alignment horizontal="center" vertical="center"/>
      <protection/>
    </xf>
    <xf numFmtId="0" fontId="0" fillId="0" borderId="0" xfId="67" applyFont="1">
      <alignment/>
      <protection/>
    </xf>
    <xf numFmtId="0" fontId="0" fillId="38" borderId="7" xfId="67" applyFont="1" applyFill="1" applyBorder="1">
      <alignment/>
      <protection/>
    </xf>
    <xf numFmtId="0" fontId="0" fillId="38" borderId="6" xfId="67" applyFont="1" applyFill="1" applyBorder="1">
      <alignment/>
      <protection/>
    </xf>
    <xf numFmtId="0" fontId="0" fillId="0" borderId="0" xfId="67" applyFont="1" applyBorder="1" applyAlignment="1">
      <alignment vertical="center"/>
      <protection/>
    </xf>
    <xf numFmtId="0" fontId="0" fillId="0" borderId="0" xfId="67" applyFont="1" applyBorder="1">
      <alignment/>
      <protection/>
    </xf>
    <xf numFmtId="0" fontId="0" fillId="0" borderId="16" xfId="67" applyFont="1" applyBorder="1">
      <alignment/>
      <protection/>
    </xf>
    <xf numFmtId="9" fontId="38" fillId="0" borderId="12" xfId="57" applyFont="1" applyBorder="1" applyAlignment="1" applyProtection="1">
      <alignment vertical="center"/>
      <protection locked="0"/>
    </xf>
    <xf numFmtId="0" fontId="0" fillId="0" borderId="24" xfId="67" applyFont="1" applyBorder="1" applyAlignment="1">
      <alignment vertical="center"/>
      <protection/>
    </xf>
    <xf numFmtId="0" fontId="0" fillId="0" borderId="24" xfId="67" applyFont="1" applyBorder="1">
      <alignment/>
      <protection/>
    </xf>
    <xf numFmtId="0" fontId="0" fillId="0" borderId="45" xfId="67" applyFont="1" applyBorder="1">
      <alignment/>
      <protection/>
    </xf>
    <xf numFmtId="0" fontId="0" fillId="0" borderId="25" xfId="67" applyFont="1" applyBorder="1" applyAlignment="1">
      <alignment vertical="center"/>
      <protection/>
    </xf>
    <xf numFmtId="0" fontId="0" fillId="0" borderId="25" xfId="67" applyFont="1" applyBorder="1">
      <alignment/>
      <protection/>
    </xf>
    <xf numFmtId="0" fontId="0" fillId="0" borderId="46" xfId="67" applyFont="1" applyBorder="1">
      <alignment/>
      <protection/>
    </xf>
    <xf numFmtId="0" fontId="0" fillId="0" borderId="10" xfId="67" applyFont="1" applyBorder="1">
      <alignment/>
      <protection/>
    </xf>
    <xf numFmtId="0" fontId="0" fillId="0" borderId="18" xfId="67" applyFont="1" applyBorder="1">
      <alignment/>
      <protection/>
    </xf>
    <xf numFmtId="0" fontId="0" fillId="0" borderId="0" xfId="67" applyFont="1" applyAlignment="1">
      <alignment vertical="center"/>
      <protection/>
    </xf>
    <xf numFmtId="0" fontId="0" fillId="38" borderId="11" xfId="67" applyFont="1" applyFill="1" applyBorder="1">
      <alignment/>
      <protection/>
    </xf>
    <xf numFmtId="0" fontId="0" fillId="38" borderId="26" xfId="67" applyFont="1" applyFill="1" applyBorder="1">
      <alignment/>
      <protection/>
    </xf>
    <xf numFmtId="0" fontId="0" fillId="38" borderId="0" xfId="67" applyFont="1" applyFill="1" applyBorder="1" applyAlignment="1">
      <alignment vertical="center"/>
      <protection/>
    </xf>
    <xf numFmtId="0" fontId="0" fillId="38" borderId="0" xfId="67" applyFont="1" applyFill="1" applyBorder="1">
      <alignment/>
      <protection/>
    </xf>
    <xf numFmtId="0" fontId="0" fillId="38" borderId="16" xfId="67" applyFont="1" applyFill="1" applyBorder="1">
      <alignment/>
      <protection/>
    </xf>
    <xf numFmtId="0" fontId="0" fillId="38" borderId="10" xfId="67" applyFont="1" applyFill="1" applyBorder="1" applyAlignment="1">
      <alignment vertical="center"/>
      <protection/>
    </xf>
    <xf numFmtId="0" fontId="0" fillId="38" borderId="10" xfId="67" applyFont="1" applyFill="1" applyBorder="1">
      <alignment/>
      <protection/>
    </xf>
    <xf numFmtId="0" fontId="0" fillId="38" borderId="18" xfId="67" applyFont="1" applyFill="1" applyBorder="1">
      <alignment/>
      <protection/>
    </xf>
    <xf numFmtId="173" fontId="53" fillId="0" borderId="0" xfId="68" applyFont="1" applyFill="1" applyBorder="1" applyAlignment="1" applyProtection="1">
      <alignment horizontal="left" vertical="top"/>
      <protection/>
    </xf>
    <xf numFmtId="172" fontId="28" fillId="0" borderId="0" xfId="64" applyFont="1" applyFill="1" applyAlignment="1">
      <alignment horizontal="left" vertical="top"/>
      <protection/>
    </xf>
    <xf numFmtId="0" fontId="0" fillId="38" borderId="0" xfId="67" applyFont="1" applyFill="1">
      <alignment/>
      <protection/>
    </xf>
    <xf numFmtId="0" fontId="0" fillId="0" borderId="0" xfId="67" applyFont="1" applyProtection="1">
      <alignment/>
      <protection/>
    </xf>
    <xf numFmtId="0" fontId="0" fillId="0" borderId="11" xfId="67" applyFont="1" applyBorder="1" applyAlignment="1" applyProtection="1">
      <alignment vertical="center"/>
      <protection/>
    </xf>
    <xf numFmtId="0" fontId="0" fillId="0" borderId="11" xfId="67" applyFont="1" applyBorder="1" applyProtection="1">
      <alignment/>
      <protection/>
    </xf>
    <xf numFmtId="0" fontId="0" fillId="0" borderId="26" xfId="67" applyFont="1" applyBorder="1">
      <alignment/>
      <protection/>
    </xf>
    <xf numFmtId="0" fontId="0" fillId="0" borderId="0" xfId="67" applyFont="1" applyBorder="1" applyAlignment="1" applyProtection="1">
      <alignment vertical="center"/>
      <protection/>
    </xf>
    <xf numFmtId="0" fontId="0" fillId="0" borderId="0" xfId="67" applyFont="1" applyBorder="1" applyProtection="1">
      <alignment/>
      <protection/>
    </xf>
    <xf numFmtId="9" fontId="38" fillId="0" borderId="16" xfId="57" applyFont="1" applyBorder="1" applyAlignment="1" applyProtection="1">
      <alignment horizontal="left" vertical="center"/>
      <protection locked="0"/>
    </xf>
    <xf numFmtId="0" fontId="0" fillId="0" borderId="24" xfId="67" applyFont="1" applyBorder="1" applyAlignment="1" applyProtection="1">
      <alignment vertical="center"/>
      <protection/>
    </xf>
    <xf numFmtId="0" fontId="0" fillId="0" borderId="24" xfId="67" applyFont="1" applyBorder="1" applyProtection="1">
      <alignment/>
      <protection/>
    </xf>
    <xf numFmtId="0" fontId="0" fillId="0" borderId="25" xfId="67" applyFont="1" applyBorder="1" applyAlignment="1" applyProtection="1">
      <alignment vertical="center"/>
      <protection/>
    </xf>
    <xf numFmtId="0" fontId="0" fillId="0" borderId="25" xfId="67" applyFont="1" applyBorder="1" applyProtection="1">
      <alignment/>
      <protection/>
    </xf>
    <xf numFmtId="0" fontId="0" fillId="0" borderId="10" xfId="67" applyFont="1" applyBorder="1" applyProtection="1">
      <alignment/>
      <protection/>
    </xf>
    <xf numFmtId="0" fontId="0" fillId="0" borderId="0" xfId="67" applyFont="1" applyAlignment="1" applyProtection="1">
      <alignment vertical="center"/>
      <protection/>
    </xf>
    <xf numFmtId="0" fontId="0" fillId="38" borderId="0" xfId="67" applyFont="1" applyFill="1" applyAlignment="1">
      <alignment vertical="center"/>
      <protection/>
    </xf>
    <xf numFmtId="172" fontId="28" fillId="38" borderId="26" xfId="64" applyFont="1" applyFill="1" applyBorder="1" applyAlignment="1">
      <alignment horizontal="left" vertical="center"/>
      <protection/>
    </xf>
    <xf numFmtId="0" fontId="0" fillId="38" borderId="10" xfId="67" applyFont="1" applyFill="1" applyBorder="1" applyAlignment="1" applyProtection="1">
      <alignment vertical="center"/>
      <protection/>
    </xf>
    <xf numFmtId="0" fontId="0" fillId="38" borderId="18" xfId="67" applyFont="1" applyFill="1" applyBorder="1" applyAlignment="1">
      <alignment vertical="center"/>
      <protection/>
    </xf>
    <xf numFmtId="0" fontId="0" fillId="38" borderId="0" xfId="66" applyFont="1" applyFill="1" applyAlignment="1">
      <alignment vertical="center"/>
    </xf>
    <xf numFmtId="0" fontId="0" fillId="0" borderId="7" xfId="67" applyFont="1" applyBorder="1" applyAlignment="1">
      <alignment vertical="center"/>
      <protection/>
    </xf>
    <xf numFmtId="0" fontId="15" fillId="0" borderId="7" xfId="67" applyFont="1" applyBorder="1" applyAlignment="1" applyProtection="1">
      <alignment vertical="center"/>
      <protection locked="0"/>
    </xf>
    <xf numFmtId="0" fontId="0" fillId="38" borderId="11" xfId="67" applyFont="1" applyFill="1" applyBorder="1" applyAlignment="1">
      <alignment vertical="center"/>
      <protection/>
    </xf>
    <xf numFmtId="0" fontId="0" fillId="38" borderId="26" xfId="67" applyFont="1" applyFill="1" applyBorder="1" applyAlignment="1">
      <alignment vertical="center"/>
      <protection/>
    </xf>
    <xf numFmtId="0" fontId="0" fillId="38" borderId="16" xfId="67" applyFont="1" applyFill="1" applyBorder="1" applyAlignment="1">
      <alignment vertical="center"/>
      <protection/>
    </xf>
    <xf numFmtId="0" fontId="0" fillId="38" borderId="14" xfId="67" applyFont="1" applyFill="1" applyBorder="1">
      <alignment/>
      <protection/>
    </xf>
    <xf numFmtId="3" fontId="15" fillId="38" borderId="7" xfId="67" applyNumberFormat="1" applyFont="1" applyFill="1" applyBorder="1" applyAlignment="1" applyProtection="1">
      <alignment horizontal="right" vertical="center"/>
      <protection/>
    </xf>
    <xf numFmtId="3" fontId="15" fillId="38" borderId="7" xfId="67" applyNumberFormat="1" applyFont="1" applyFill="1" applyBorder="1" applyAlignment="1" applyProtection="1">
      <alignment vertical="center"/>
      <protection/>
    </xf>
    <xf numFmtId="10" fontId="15" fillId="38" borderId="7" xfId="67" applyNumberFormat="1" applyFont="1" applyFill="1" applyBorder="1" applyAlignment="1" applyProtection="1">
      <alignment vertical="center"/>
      <protection/>
    </xf>
    <xf numFmtId="174" fontId="38" fillId="38" borderId="20" xfId="57" applyNumberFormat="1" applyFont="1" applyFill="1" applyBorder="1" applyAlignment="1" applyProtection="1">
      <alignment vertical="center"/>
      <protection/>
    </xf>
    <xf numFmtId="0" fontId="38" fillId="38" borderId="0" xfId="67" applyFont="1" applyFill="1" applyBorder="1" applyAlignment="1" applyProtection="1">
      <alignment horizontal="center" vertical="center"/>
      <protection/>
    </xf>
    <xf numFmtId="0" fontId="38" fillId="38" borderId="0" xfId="67" applyFont="1" applyFill="1" applyBorder="1" applyAlignment="1" applyProtection="1">
      <alignment vertical="center"/>
      <protection/>
    </xf>
    <xf numFmtId="174" fontId="38" fillId="38" borderId="12" xfId="57" applyNumberFormat="1" applyFont="1" applyFill="1" applyBorder="1" applyAlignment="1">
      <alignment vertical="center"/>
    </xf>
    <xf numFmtId="9" fontId="38" fillId="38" borderId="12" xfId="57" applyFont="1" applyFill="1" applyBorder="1" applyAlignment="1">
      <alignment vertical="center"/>
    </xf>
    <xf numFmtId="1" fontId="38" fillId="38" borderId="0" xfId="46" applyNumberFormat="1" applyFont="1" applyFill="1" applyBorder="1" applyAlignment="1">
      <alignment horizontal="center" vertical="center"/>
    </xf>
    <xf numFmtId="0" fontId="38" fillId="38" borderId="0" xfId="46" applyNumberFormat="1" applyFont="1" applyFill="1" applyBorder="1" applyAlignment="1">
      <alignment horizontal="center" vertical="center"/>
    </xf>
    <xf numFmtId="0" fontId="38" fillId="38" borderId="0" xfId="67" applyFont="1" applyFill="1" applyBorder="1" applyAlignment="1">
      <alignment horizontal="center" vertical="center"/>
      <protection/>
    </xf>
    <xf numFmtId="172" fontId="54" fillId="39" borderId="0" xfId="64" applyFont="1" applyFill="1" applyBorder="1" applyAlignment="1" applyProtection="1">
      <alignment horizontal="right" vertical="center"/>
      <protection/>
    </xf>
    <xf numFmtId="172" fontId="54" fillId="39" borderId="0" xfId="64" applyFont="1" applyFill="1" applyBorder="1" applyAlignment="1" applyProtection="1">
      <alignment horizontal="left" vertical="center"/>
      <protection/>
    </xf>
    <xf numFmtId="0" fontId="4" fillId="0" borderId="0" xfId="52" applyFont="1" applyAlignment="1" applyProtection="1">
      <alignment horizontal="left" indent="1"/>
      <protection/>
    </xf>
    <xf numFmtId="0" fontId="4" fillId="0" borderId="0" xfId="52" applyAlignment="1" applyProtection="1" quotePrefix="1">
      <alignment/>
      <protection/>
    </xf>
    <xf numFmtId="0" fontId="23" fillId="39" borderId="0" xfId="0" applyFont="1" applyFill="1" applyAlignment="1">
      <alignment/>
    </xf>
    <xf numFmtId="0" fontId="4" fillId="0" borderId="0" xfId="52" applyAlignment="1" applyProtection="1">
      <alignment/>
      <protection/>
    </xf>
    <xf numFmtId="0" fontId="0" fillId="0" borderId="0" xfId="0" applyAlignment="1">
      <alignment/>
    </xf>
    <xf numFmtId="0" fontId="4" fillId="0" borderId="0" xfId="52" applyAlignment="1" applyProtection="1">
      <alignment horizontal="left" indent="1"/>
      <protection/>
    </xf>
    <xf numFmtId="14" fontId="15" fillId="0" borderId="0" xfId="69" applyNumberFormat="1" applyFont="1" applyBorder="1" applyAlignment="1">
      <alignment horizontal="left" vertical="center"/>
      <protection/>
    </xf>
    <xf numFmtId="14" fontId="29" fillId="0" borderId="0" xfId="69" applyNumberFormat="1" applyFont="1" applyAlignment="1">
      <alignment horizontal="left" vertical="center"/>
      <protection/>
    </xf>
    <xf numFmtId="0" fontId="15" fillId="0" borderId="0" xfId="69" applyFont="1" applyBorder="1" applyAlignment="1">
      <alignment horizontal="left" vertical="center"/>
      <protection/>
    </xf>
    <xf numFmtId="0" fontId="29" fillId="0" borderId="0" xfId="69" applyFont="1" applyAlignment="1">
      <alignment horizontal="left" vertical="center"/>
      <protection/>
    </xf>
    <xf numFmtId="0" fontId="46" fillId="39" borderId="0" xfId="69" applyFont="1" applyFill="1" applyBorder="1" applyAlignment="1">
      <alignment horizontal="left" vertical="center" wrapText="1"/>
      <protection/>
    </xf>
    <xf numFmtId="0" fontId="47" fillId="39" borderId="0" xfId="69" applyFont="1" applyFill="1" applyBorder="1" applyAlignment="1">
      <alignment horizontal="left" vertical="center"/>
      <protection/>
    </xf>
    <xf numFmtId="0" fontId="54" fillId="39" borderId="0" xfId="69" applyFont="1" applyFill="1" applyBorder="1" applyAlignment="1">
      <alignment horizontal="left" vertical="center" wrapText="1"/>
      <protection/>
    </xf>
    <xf numFmtId="0" fontId="55" fillId="39" borderId="0" xfId="69" applyFont="1" applyFill="1" applyAlignment="1">
      <alignment horizontal="left" vertical="center" wrapText="1"/>
      <protection/>
    </xf>
    <xf numFmtId="0" fontId="0" fillId="38" borderId="0" xfId="72" applyFont="1" applyFill="1" applyAlignment="1">
      <alignment horizontal="left" vertical="top" wrapText="1"/>
      <protection/>
    </xf>
    <xf numFmtId="172" fontId="33" fillId="38" borderId="5" xfId="64" applyFont="1" applyFill="1" applyBorder="1" applyAlignment="1" applyProtection="1">
      <alignment horizontal="center" vertical="center"/>
      <protection/>
    </xf>
    <xf numFmtId="172" fontId="33" fillId="38" borderId="7" xfId="64" applyFont="1" applyFill="1" applyBorder="1" applyAlignment="1" applyProtection="1">
      <alignment horizontal="center" vertical="center"/>
      <protection/>
    </xf>
    <xf numFmtId="172" fontId="33" fillId="38" borderId="6" xfId="64" applyFont="1" applyFill="1" applyBorder="1" applyAlignment="1" applyProtection="1">
      <alignment horizontal="center" vertical="center"/>
      <protection/>
    </xf>
    <xf numFmtId="172" fontId="33" fillId="38" borderId="19" xfId="64" applyFont="1" applyFill="1" applyBorder="1" applyAlignment="1" applyProtection="1">
      <alignment horizontal="center" vertical="center"/>
      <protection/>
    </xf>
    <xf numFmtId="172" fontId="33" fillId="38" borderId="11" xfId="64" applyFont="1" applyFill="1" applyBorder="1" applyAlignment="1" applyProtection="1">
      <alignment horizontal="center" vertical="center"/>
      <protection/>
    </xf>
    <xf numFmtId="172" fontId="33" fillId="38" borderId="26" xfId="64" applyFont="1" applyFill="1" applyBorder="1" applyAlignment="1" applyProtection="1">
      <alignment horizontal="center" vertical="center"/>
      <protection/>
    </xf>
    <xf numFmtId="172" fontId="33" fillId="38" borderId="20" xfId="64" applyFont="1" applyFill="1" applyBorder="1" applyAlignment="1" applyProtection="1">
      <alignment horizontal="center" vertical="center"/>
      <protection locked="0"/>
    </xf>
    <xf numFmtId="172" fontId="28" fillId="38" borderId="17" xfId="64" applyFont="1" applyFill="1" applyBorder="1" applyAlignment="1" applyProtection="1">
      <alignment vertical="center"/>
      <protection locked="0"/>
    </xf>
    <xf numFmtId="0" fontId="33" fillId="38" borderId="20" xfId="70" applyFont="1" applyFill="1" applyBorder="1" applyAlignment="1" applyProtection="1">
      <alignment horizontal="center" vertical="center"/>
      <protection/>
    </xf>
    <xf numFmtId="0" fontId="33" fillId="38" borderId="12" xfId="70" applyFont="1" applyFill="1" applyBorder="1" applyAlignment="1" applyProtection="1">
      <alignment horizontal="center" vertical="center"/>
      <protection/>
    </xf>
    <xf numFmtId="0" fontId="33" fillId="38" borderId="47" xfId="70" applyFont="1" applyFill="1" applyBorder="1" applyAlignment="1" applyProtection="1">
      <alignment horizontal="center" vertical="center"/>
      <protection/>
    </xf>
    <xf numFmtId="0" fontId="54" fillId="39" borderId="0" xfId="70" applyFont="1" applyFill="1" applyBorder="1" applyAlignment="1" applyProtection="1">
      <alignment horizontal="center" vertical="center"/>
      <protection/>
    </xf>
    <xf numFmtId="172" fontId="33" fillId="38" borderId="19" xfId="54" applyFont="1" applyFill="1" applyBorder="1" applyAlignment="1" applyProtection="1">
      <alignment horizontal="center" vertical="center"/>
      <protection/>
    </xf>
    <xf numFmtId="172" fontId="28" fillId="38" borderId="14" xfId="64" applyFont="1" applyFill="1" applyBorder="1" applyAlignment="1">
      <alignment horizontal="center" vertical="center"/>
      <protection/>
    </xf>
    <xf numFmtId="172" fontId="33" fillId="38" borderId="33" xfId="54" applyFont="1" applyFill="1" applyBorder="1" applyAlignment="1" applyProtection="1">
      <alignment horizontal="center" vertical="center"/>
      <protection/>
    </xf>
    <xf numFmtId="172" fontId="28" fillId="38" borderId="27" xfId="64" applyFont="1" applyFill="1" applyBorder="1" applyAlignment="1">
      <alignment horizontal="center" vertical="center"/>
      <protection/>
    </xf>
    <xf numFmtId="172" fontId="33" fillId="38" borderId="20" xfId="64" applyFont="1" applyFill="1" applyBorder="1" applyAlignment="1" applyProtection="1">
      <alignment horizontal="center" vertical="center"/>
      <protection/>
    </xf>
    <xf numFmtId="172" fontId="28" fillId="38" borderId="17" xfId="64" applyFont="1" applyFill="1" applyBorder="1" applyAlignment="1">
      <alignment vertical="center"/>
      <protection/>
    </xf>
    <xf numFmtId="165" fontId="20" fillId="38" borderId="5" xfId="66" applyNumberFormat="1" applyFont="1" applyFill="1" applyBorder="1" applyAlignment="1" applyProtection="1">
      <alignment horizontal="center" vertical="center"/>
      <protection/>
    </xf>
    <xf numFmtId="165" fontId="20" fillId="38" borderId="6" xfId="66" applyNumberFormat="1" applyFont="1" applyFill="1" applyBorder="1" applyAlignment="1" applyProtection="1">
      <alignment horizontal="center" vertical="center"/>
      <protection/>
    </xf>
    <xf numFmtId="0" fontId="54" fillId="39" borderId="0" xfId="66" applyFont="1" applyFill="1" applyBorder="1" applyAlignment="1" applyProtection="1">
      <alignment horizontal="center" vertical="center"/>
      <protection/>
    </xf>
    <xf numFmtId="166" fontId="38" fillId="0" borderId="7" xfId="66" applyNumberFormat="1" applyFont="1" applyFill="1" applyBorder="1" applyAlignment="1" applyProtection="1">
      <alignment horizontal="left" vertical="center"/>
      <protection locked="0"/>
    </xf>
    <xf numFmtId="166" fontId="38" fillId="0" borderId="6" xfId="66" applyNumberFormat="1" applyFont="1" applyFill="1" applyBorder="1" applyAlignment="1" applyProtection="1">
      <alignment horizontal="left" vertical="center"/>
      <protection locked="0"/>
    </xf>
    <xf numFmtId="174" fontId="20" fillId="38" borderId="5" xfId="66" applyNumberFormat="1" applyFont="1" applyFill="1" applyBorder="1" applyAlignment="1" applyProtection="1">
      <alignment horizontal="center" vertical="center"/>
      <protection/>
    </xf>
    <xf numFmtId="174" fontId="20" fillId="38" borderId="6" xfId="66" applyNumberFormat="1" applyFont="1" applyFill="1" applyBorder="1" applyAlignment="1" applyProtection="1">
      <alignment horizontal="center" vertical="center"/>
      <protection/>
    </xf>
    <xf numFmtId="173" fontId="56" fillId="39" borderId="0" xfId="68" applyFont="1" applyFill="1" applyBorder="1" applyAlignment="1" applyProtection="1">
      <alignment horizontal="left" vertical="center"/>
      <protection/>
    </xf>
    <xf numFmtId="173" fontId="56" fillId="39" borderId="0" xfId="68" applyFont="1" applyFill="1" applyBorder="1" applyAlignment="1" applyProtection="1">
      <alignment horizontal="left" vertical="center" wrapText="1"/>
      <protection/>
    </xf>
    <xf numFmtId="0" fontId="38" fillId="38" borderId="11" xfId="67" applyFont="1" applyFill="1" applyBorder="1" applyAlignment="1">
      <alignment horizontal="left" vertical="center"/>
      <protection/>
    </xf>
    <xf numFmtId="0" fontId="38" fillId="0" borderId="15" xfId="67" applyFont="1" applyBorder="1" applyAlignment="1">
      <alignment horizontal="left" vertical="center"/>
      <protection/>
    </xf>
    <xf numFmtId="0" fontId="38" fillId="0" borderId="0" xfId="67" applyFont="1" applyBorder="1" applyAlignment="1">
      <alignment horizontal="left" vertical="center"/>
      <protection/>
    </xf>
    <xf numFmtId="0" fontId="38" fillId="0" borderId="21" xfId="67" applyFont="1" applyBorder="1" applyAlignment="1">
      <alignment horizontal="left" vertical="center"/>
      <protection/>
    </xf>
    <xf numFmtId="0" fontId="38" fillId="0" borderId="25" xfId="67" applyFont="1" applyBorder="1" applyAlignment="1">
      <alignment horizontal="left" vertical="center"/>
      <protection/>
    </xf>
    <xf numFmtId="0" fontId="38" fillId="0" borderId="15" xfId="67" applyFont="1" applyBorder="1" applyAlignment="1">
      <alignment horizontal="left" vertical="top"/>
      <protection/>
    </xf>
    <xf numFmtId="0" fontId="38" fillId="0" borderId="0" xfId="67" applyFont="1" applyBorder="1" applyAlignment="1">
      <alignment horizontal="left" vertical="top"/>
      <protection/>
    </xf>
    <xf numFmtId="0" fontId="38" fillId="0" borderId="14" xfId="67" applyFont="1" applyBorder="1" applyAlignment="1">
      <alignment horizontal="left" vertical="top"/>
      <protection/>
    </xf>
    <xf numFmtId="0" fontId="38" fillId="0" borderId="10" xfId="67" applyFont="1" applyBorder="1" applyAlignment="1">
      <alignment horizontal="left" vertical="top"/>
      <protection/>
    </xf>
    <xf numFmtId="173" fontId="54" fillId="39" borderId="0" xfId="68" applyFont="1" applyFill="1" applyBorder="1" applyAlignment="1" applyProtection="1">
      <alignment horizontal="left" vertical="center" wrapText="1"/>
      <protection/>
    </xf>
    <xf numFmtId="172" fontId="57" fillId="39" borderId="0" xfId="64" applyFont="1" applyFill="1" applyAlignment="1">
      <alignment horizontal="left" vertical="center" wrapText="1"/>
      <protection/>
    </xf>
    <xf numFmtId="0" fontId="38" fillId="0" borderId="15" xfId="67" applyFont="1" applyBorder="1" applyAlignment="1" applyProtection="1">
      <alignment horizontal="left" vertical="center"/>
      <protection/>
    </xf>
    <xf numFmtId="0" fontId="38" fillId="0" borderId="0" xfId="67" applyFont="1" applyBorder="1" applyAlignment="1" applyProtection="1">
      <alignment horizontal="left" vertical="center"/>
      <protection/>
    </xf>
    <xf numFmtId="0" fontId="38" fillId="0" borderId="21" xfId="67" applyFont="1" applyBorder="1" applyAlignment="1" applyProtection="1">
      <alignment horizontal="left" vertical="center"/>
      <protection/>
    </xf>
    <xf numFmtId="0" fontId="38" fillId="0" borderId="25" xfId="67" applyFont="1" applyBorder="1" applyAlignment="1" applyProtection="1">
      <alignment horizontal="left" vertical="center"/>
      <protection/>
    </xf>
    <xf numFmtId="0" fontId="38" fillId="0" borderId="0" xfId="67" applyFont="1" applyBorder="1" applyAlignment="1" applyProtection="1">
      <alignment horizontal="center" vertical="center"/>
      <protection/>
    </xf>
    <xf numFmtId="0" fontId="38" fillId="38" borderId="0" xfId="67" applyFont="1" applyFill="1" applyBorder="1" applyAlignment="1" applyProtection="1">
      <alignment horizontal="center" vertical="center"/>
      <protection/>
    </xf>
    <xf numFmtId="2" fontId="38" fillId="38" borderId="0" xfId="67" applyNumberFormat="1" applyFont="1" applyFill="1" applyBorder="1" applyAlignment="1" applyProtection="1">
      <alignment horizontal="left" vertical="center"/>
      <protection/>
    </xf>
    <xf numFmtId="172" fontId="28" fillId="38" borderId="0" xfId="64" applyFont="1" applyFill="1" applyAlignment="1">
      <alignment horizontal="left"/>
      <protection/>
    </xf>
    <xf numFmtId="0" fontId="22" fillId="39" borderId="0" xfId="0" applyFont="1" applyFill="1" applyAlignment="1">
      <alignment wrapText="1"/>
    </xf>
  </cellXfs>
  <cellStyles count="75">
    <cellStyle name="Normal" xfId="0"/>
    <cellStyle name="1Tabellentext" xfId="15"/>
    <cellStyle name="20% - Akzent1" xfId="16"/>
    <cellStyle name="20% - Akzent2" xfId="17"/>
    <cellStyle name="20% - Akzent3" xfId="18"/>
    <cellStyle name="20% - Akzent4" xfId="19"/>
    <cellStyle name="20% - Akzent5" xfId="20"/>
    <cellStyle name="20% - Akzent6" xfId="21"/>
    <cellStyle name="2Tabellentext fett" xfId="22"/>
    <cellStyle name="3Tabellentext Zeilenfall" xfId="23"/>
    <cellStyle name="40% - Akzent1" xfId="24"/>
    <cellStyle name="40% - Akzent2" xfId="25"/>
    <cellStyle name="40% - Akzent3" xfId="26"/>
    <cellStyle name="40% - Akzent4" xfId="27"/>
    <cellStyle name="40% - Akzent5" xfId="28"/>
    <cellStyle name="40% - Akzent6" xfId="29"/>
    <cellStyle name="4Tabellentext fett Zeilenfall" xfId="30"/>
    <cellStyle name="60% - Akzent1" xfId="31"/>
    <cellStyle name="60% - Akzent2" xfId="32"/>
    <cellStyle name="60% - Akzent3" xfId="33"/>
    <cellStyle name="60% - Akzent4" xfId="34"/>
    <cellStyle name="60% - Akzent5" xfId="35"/>
    <cellStyle name="60% - Akzent6" xfId="36"/>
    <cellStyle name="Akzent1" xfId="37"/>
    <cellStyle name="Akzent2" xfId="38"/>
    <cellStyle name="Akzent3" xfId="39"/>
    <cellStyle name="Akzent4" xfId="40"/>
    <cellStyle name="Akzent5" xfId="41"/>
    <cellStyle name="Akzent6" xfId="42"/>
    <cellStyle name="Ausgabe" xfId="43"/>
    <cellStyle name="Berechnung" xfId="44"/>
    <cellStyle name="Followed Hyperlink" xfId="45"/>
    <cellStyle name="Comma" xfId="46"/>
    <cellStyle name="Comma [0]" xfId="47"/>
    <cellStyle name="Eingabe" xfId="48"/>
    <cellStyle name="Ergebnis" xfId="49"/>
    <cellStyle name="Erklärender Text" xfId="50"/>
    <cellStyle name="Gut" xfId="51"/>
    <cellStyle name="Hyperlink" xfId="52"/>
    <cellStyle name="Kopfzeile" xfId="53"/>
    <cellStyle name="Muster 1" xfId="54"/>
    <cellStyle name="Neutral" xfId="55"/>
    <cellStyle name="Notiz" xfId="56"/>
    <cellStyle name="Percent" xfId="57"/>
    <cellStyle name="Schlecht" xfId="58"/>
    <cellStyle name="Standard Diagramm fett" xfId="59"/>
    <cellStyle name="Standard fett" xfId="60"/>
    <cellStyle name="Standard fett Zeilenfall" xfId="61"/>
    <cellStyle name="Standard fett_Anwenderhilfe" xfId="62"/>
    <cellStyle name="Standard Zeilenfall" xfId="63"/>
    <cellStyle name="Standard_664742" xfId="64"/>
    <cellStyle name="Standard_GUV-DBR" xfId="65"/>
    <cellStyle name="Standard_Handel" xfId="66"/>
    <cellStyle name="Standard_KALHAMIN" xfId="67"/>
    <cellStyle name="Standard_KALHANBDH" xfId="68"/>
    <cellStyle name="Standard_Muster" xfId="69"/>
    <cellStyle name="Standard_Planung_1" xfId="70"/>
    <cellStyle name="Standard_redmarkAnwenderhilfe ExcelSheets" xfId="71"/>
    <cellStyle name="Standard_Statische_Investitionsrechnung" xfId="72"/>
    <cellStyle name="Titel" xfId="73"/>
    <cellStyle name="Überschrift" xfId="74"/>
    <cellStyle name="Überschrift 1" xfId="75"/>
    <cellStyle name="Überschrift 2" xfId="76"/>
    <cellStyle name="Überschrift 2 Diagramm" xfId="77"/>
    <cellStyle name="Überschrift 3" xfId="78"/>
    <cellStyle name="Überschrift 3 Diagramm" xfId="79"/>
    <cellStyle name="Überschrift 4" xfId="80"/>
    <cellStyle name="Undefiniert" xfId="81"/>
    <cellStyle name="Verknüpfte Zelle" xfId="82"/>
    <cellStyle name="Currency" xfId="83"/>
    <cellStyle name="Currency [0]" xfId="84"/>
    <cellStyle name="Währung_KALHANBDH" xfId="85"/>
    <cellStyle name="Warnender Text" xfId="86"/>
    <cellStyle name="Windings" xfId="87"/>
    <cellStyle name="Zelle überprüfen" xfId="8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CC0000"/>
      <rgbColor rgb="00008000"/>
      <rgbColor rgb="00000080"/>
      <rgbColor rgb="00808000"/>
      <rgbColor rgb="00800080"/>
      <rgbColor rgb="00008080"/>
      <rgbColor rgb="00DDDDDD"/>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4D4D4D"/>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6.emf" /><Relationship Id="rId2" Type="http://schemas.openxmlformats.org/officeDocument/2006/relationships/image" Target="../media/image5.emf" /><Relationship Id="rId3" Type="http://schemas.openxmlformats.org/officeDocument/2006/relationships/image" Target="../media/image1.emf" /><Relationship Id="rId4" Type="http://schemas.openxmlformats.org/officeDocument/2006/relationships/image" Target="../media/image4.emf" /><Relationship Id="rId5" Type="http://schemas.openxmlformats.org/officeDocument/2006/relationships/image" Target="../media/image2.emf" /></Relationships>
</file>

<file path=xl/drawings/_rels/drawing10.xml.rels><?xml version="1.0" encoding="utf-8" standalone="yes"?><Relationships xmlns="http://schemas.openxmlformats.org/package/2006/relationships"><Relationship Id="rId1" Type="http://schemas.openxmlformats.org/officeDocument/2006/relationships/image" Target="../media/image3.png" /></Relationships>
</file>

<file path=xl/drawings/_rels/drawing11.xml.rels><?xml version="1.0" encoding="utf-8" standalone="yes"?><Relationships xmlns="http://schemas.openxmlformats.org/package/2006/relationships"><Relationship Id="rId1" Type="http://schemas.openxmlformats.org/officeDocument/2006/relationships/image" Target="../media/image3.png" /></Relationships>
</file>

<file path=xl/drawings/_rels/drawing12.xml.rels><?xml version="1.0" encoding="utf-8" standalone="yes"?><Relationships xmlns="http://schemas.openxmlformats.org/package/2006/relationships"><Relationship Id="rId1" Type="http://schemas.openxmlformats.org/officeDocument/2006/relationships/image" Target="../media/image3.png" /></Relationships>
</file>

<file path=xl/drawings/_rels/drawing13.xml.rels><?xml version="1.0" encoding="utf-8" standalone="yes"?><Relationships xmlns="http://schemas.openxmlformats.org/package/2006/relationships"><Relationship Id="rId1" Type="http://schemas.openxmlformats.org/officeDocument/2006/relationships/image" Target="../media/image3.png" /></Relationships>
</file>

<file path=xl/drawings/_rels/drawing14.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7.png" /><Relationship Id="rId3" Type="http://schemas.openxmlformats.org/officeDocument/2006/relationships/image" Target="../media/image8.png" /><Relationship Id="rId4" Type="http://schemas.openxmlformats.org/officeDocument/2006/relationships/image" Target="../media/image9.png" /><Relationship Id="rId5" Type="http://schemas.openxmlformats.org/officeDocument/2006/relationships/image" Target="../media/image10.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_rels/drawing9.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8</xdr:row>
      <xdr:rowOff>57150</xdr:rowOff>
    </xdr:from>
    <xdr:to>
      <xdr:col>10</xdr:col>
      <xdr:colOff>742950</xdr:colOff>
      <xdr:row>15</xdr:row>
      <xdr:rowOff>133350</xdr:rowOff>
    </xdr:to>
    <xdr:sp>
      <xdr:nvSpPr>
        <xdr:cNvPr id="1" name="Text Box 1"/>
        <xdr:cNvSpPr txBox="1">
          <a:spLocks noChangeArrowheads="1"/>
        </xdr:cNvSpPr>
      </xdr:nvSpPr>
      <xdr:spPr>
        <a:xfrm>
          <a:off x="85725" y="1133475"/>
          <a:ext cx="6619875" cy="1209675"/>
        </a:xfrm>
        <a:prstGeom prst="rect">
          <a:avLst/>
        </a:prstGeom>
        <a:solidFill>
          <a:srgbClr val="FFFFFF"/>
        </a:solidFill>
        <a:ln w="9525" cmpd="sng">
          <a:noFill/>
        </a:ln>
      </xdr:spPr>
      <xdr:txBody>
        <a:bodyPr vertOverflow="clip" wrap="square" lIns="36576" tIns="27432" rIns="0" bIns="0"/>
        <a:p>
          <a:pPr algn="l">
            <a:defRPr/>
          </a:pPr>
          <a:r>
            <a:rPr lang="en-US" cap="none" sz="1000" b="1" i="0" u="none" baseline="0">
              <a:solidFill>
                <a:srgbClr val="000000"/>
              </a:solidFill>
              <a:latin typeface="Arial"/>
              <a:ea typeface="Arial"/>
              <a:cs typeface="Arial"/>
            </a:rPr>
            <a:t>Der Druck auf den mittelständischen Einzelhändler steigt ständig: Der Kunde betritt mit starkem Preisbewusstsein seinen Laden. Bei seiner Warenbeschaffung wird ihm andererseits oft genug ein Preis vorgegeben, wenn er bestimmte Waren möchte. Der Verhandlungsspielraum ist gerade für ihn als "kleiner Händler" meist gering. Was kann er also tun, um sich nicht immer anderen anzupassen, und um eigene Freiräume zu nutzen? Er wird natürlich durch noch besseren Service und durch noch stärkere Kundenorientierung versuchen die Kundenbindung zu verstärken. Aber er wird auch durch bessere Kalkulation versuchen die Rendite seines Unternehmens sicher zu stellen.</a:t>
          </a:r>
        </a:p>
      </xdr:txBody>
    </xdr:sp>
    <xdr:clientData/>
  </xdr:twoCellAnchor>
  <xdr:twoCellAnchor>
    <xdr:from>
      <xdr:col>6</xdr:col>
      <xdr:colOff>619125</xdr:colOff>
      <xdr:row>20</xdr:row>
      <xdr:rowOff>47625</xdr:rowOff>
    </xdr:from>
    <xdr:to>
      <xdr:col>9</xdr:col>
      <xdr:colOff>485775</xdr:colOff>
      <xdr:row>30</xdr:row>
      <xdr:rowOff>114300</xdr:rowOff>
    </xdr:to>
    <xdr:sp>
      <xdr:nvSpPr>
        <xdr:cNvPr id="2" name="Text Box 41"/>
        <xdr:cNvSpPr txBox="1">
          <a:spLocks noChangeArrowheads="1"/>
        </xdr:cNvSpPr>
      </xdr:nvSpPr>
      <xdr:spPr>
        <a:xfrm>
          <a:off x="3533775" y="2943225"/>
          <a:ext cx="2152650" cy="1685925"/>
        </a:xfrm>
        <a:prstGeom prst="rect">
          <a:avLst/>
        </a:prstGeom>
        <a:solidFill>
          <a:srgbClr val="DDDDDD"/>
        </a:solidFill>
        <a:ln w="9525" cmpd="sng">
          <a:solidFill>
            <a:srgbClr val="000080"/>
          </a:solidFill>
          <a:headEnd type="none"/>
          <a:tailEnd type="none"/>
        </a:ln>
      </xdr:spPr>
      <xdr:txBody>
        <a:bodyPr vertOverflow="clip" wrap="square" lIns="36576" tIns="27432" rIns="0" bIns="0"/>
        <a:p>
          <a:pPr algn="l">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Mit dem Listenfeld </a:t>
          </a:r>
          <a:r>
            <a:rPr lang="en-US" cap="none" sz="1000" b="1" i="0" u="none" baseline="0">
              <a:solidFill>
                <a:srgbClr val="000000"/>
              </a:solidFill>
              <a:latin typeface="Arial"/>
              <a:ea typeface="Arial"/>
              <a:cs typeface="Arial"/>
            </a:rPr>
            <a:t>Verfügbare Tabellen </a:t>
          </a:r>
          <a:r>
            <a:rPr lang="en-US" cap="none" sz="1000" b="0" i="0" u="none" baseline="0">
              <a:solidFill>
                <a:srgbClr val="000000"/>
              </a:solidFill>
              <a:latin typeface="Arial"/>
              <a:ea typeface="Arial"/>
              <a:cs typeface="Arial"/>
            </a:rPr>
            <a:t>navigieren Sie innerhalb 
</a:t>
          </a:r>
          <a:r>
            <a:rPr lang="en-US" cap="none" sz="1000" b="0" i="0" u="none" baseline="0">
              <a:solidFill>
                <a:srgbClr val="000000"/>
              </a:solidFill>
              <a:latin typeface="Arial"/>
              <a:ea typeface="Arial"/>
              <a:cs typeface="Arial"/>
            </a:rPr>
            <a:t>der Anwendung.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Wenn Sie Tabellenblätter eingefügt, entfernt oder umbenannt haben, passen Sie die Liste mit einem Klick auf die Schaltfläche </a:t>
          </a:r>
          <a:r>
            <a:rPr lang="en-US" cap="none" sz="1000" b="1" i="0" u="none" baseline="0">
              <a:solidFill>
                <a:srgbClr val="000000"/>
              </a:solidFill>
              <a:latin typeface="Arial"/>
              <a:ea typeface="Arial"/>
              <a:cs typeface="Arial"/>
            </a:rPr>
            <a:t>Aktualisieren </a:t>
          </a:r>
          <a:r>
            <a:rPr lang="en-US" cap="none" sz="1000" b="0" i="0" u="none" baseline="0">
              <a:solidFill>
                <a:srgbClr val="000000"/>
              </a:solidFill>
              <a:latin typeface="Arial"/>
              <a:ea typeface="Arial"/>
              <a:cs typeface="Arial"/>
            </a:rPr>
            <a:t>automatisch an.</a:t>
          </a:r>
        </a:p>
      </xdr:txBody>
    </xdr:sp>
    <xdr:clientData/>
  </xdr:twoCellAnchor>
  <xdr:twoCellAnchor editAs="oneCell">
    <xdr:from>
      <xdr:col>3</xdr:col>
      <xdr:colOff>257175</xdr:colOff>
      <xdr:row>20</xdr:row>
      <xdr:rowOff>47625</xdr:rowOff>
    </xdr:from>
    <xdr:to>
      <xdr:col>5</xdr:col>
      <xdr:colOff>685800</xdr:colOff>
      <xdr:row>29</xdr:row>
      <xdr:rowOff>114300</xdr:rowOff>
    </xdr:to>
    <xdr:pic>
      <xdr:nvPicPr>
        <xdr:cNvPr id="3" name="ListBox1"/>
        <xdr:cNvPicPr preferRelativeResize="1">
          <a:picLocks noChangeAspect="1"/>
        </xdr:cNvPicPr>
      </xdr:nvPicPr>
      <xdr:blipFill>
        <a:blip r:embed="rId1"/>
        <a:stretch>
          <a:fillRect/>
        </a:stretch>
      </xdr:blipFill>
      <xdr:spPr>
        <a:xfrm>
          <a:off x="885825" y="2943225"/>
          <a:ext cx="1952625" cy="1524000"/>
        </a:xfrm>
        <a:prstGeom prst="rect">
          <a:avLst/>
        </a:prstGeom>
        <a:noFill/>
        <a:ln w="9525" cmpd="sng">
          <a:noFill/>
        </a:ln>
      </xdr:spPr>
    </xdr:pic>
    <xdr:clientData/>
  </xdr:twoCellAnchor>
  <xdr:twoCellAnchor editAs="oneCell">
    <xdr:from>
      <xdr:col>5</xdr:col>
      <xdr:colOff>552450</xdr:colOff>
      <xdr:row>31</xdr:row>
      <xdr:rowOff>66675</xdr:rowOff>
    </xdr:from>
    <xdr:to>
      <xdr:col>5</xdr:col>
      <xdr:colOff>752475</xdr:colOff>
      <xdr:row>33</xdr:row>
      <xdr:rowOff>47625</xdr:rowOff>
    </xdr:to>
    <xdr:pic>
      <xdr:nvPicPr>
        <xdr:cNvPr id="4" name="SpinButton1"/>
        <xdr:cNvPicPr preferRelativeResize="1">
          <a:picLocks noChangeAspect="1"/>
        </xdr:cNvPicPr>
      </xdr:nvPicPr>
      <xdr:blipFill>
        <a:blip r:embed="rId2"/>
        <a:stretch>
          <a:fillRect/>
        </a:stretch>
      </xdr:blipFill>
      <xdr:spPr>
        <a:xfrm>
          <a:off x="2705100" y="4743450"/>
          <a:ext cx="200025" cy="304800"/>
        </a:xfrm>
        <a:prstGeom prst="rect">
          <a:avLst/>
        </a:prstGeom>
        <a:noFill/>
        <a:ln w="9525" cmpd="sng">
          <a:noFill/>
        </a:ln>
      </xdr:spPr>
    </xdr:pic>
    <xdr:clientData/>
  </xdr:twoCellAnchor>
  <xdr:twoCellAnchor editAs="oneCell">
    <xdr:from>
      <xdr:col>5</xdr:col>
      <xdr:colOff>152400</xdr:colOff>
      <xdr:row>31</xdr:row>
      <xdr:rowOff>76200</xdr:rowOff>
    </xdr:from>
    <xdr:to>
      <xdr:col>5</xdr:col>
      <xdr:colOff>466725</xdr:colOff>
      <xdr:row>33</xdr:row>
      <xdr:rowOff>47625</xdr:rowOff>
    </xdr:to>
    <xdr:pic>
      <xdr:nvPicPr>
        <xdr:cNvPr id="5" name="TextBox1"/>
        <xdr:cNvPicPr preferRelativeResize="1">
          <a:picLocks noChangeAspect="1"/>
        </xdr:cNvPicPr>
      </xdr:nvPicPr>
      <xdr:blipFill>
        <a:blip r:embed="rId3"/>
        <a:stretch>
          <a:fillRect/>
        </a:stretch>
      </xdr:blipFill>
      <xdr:spPr>
        <a:xfrm>
          <a:off x="2305050" y="4752975"/>
          <a:ext cx="314325" cy="295275"/>
        </a:xfrm>
        <a:prstGeom prst="rect">
          <a:avLst/>
        </a:prstGeom>
        <a:noFill/>
        <a:ln w="9525" cmpd="sng">
          <a:noFill/>
        </a:ln>
      </xdr:spPr>
    </xdr:pic>
    <xdr:clientData/>
  </xdr:twoCellAnchor>
  <xdr:twoCellAnchor editAs="oneCell">
    <xdr:from>
      <xdr:col>3</xdr:col>
      <xdr:colOff>238125</xdr:colOff>
      <xdr:row>31</xdr:row>
      <xdr:rowOff>76200</xdr:rowOff>
    </xdr:from>
    <xdr:to>
      <xdr:col>4</xdr:col>
      <xdr:colOff>752475</xdr:colOff>
      <xdr:row>33</xdr:row>
      <xdr:rowOff>47625</xdr:rowOff>
    </xdr:to>
    <xdr:pic>
      <xdr:nvPicPr>
        <xdr:cNvPr id="6" name="CommandButton3"/>
        <xdr:cNvPicPr preferRelativeResize="1">
          <a:picLocks noChangeAspect="1"/>
        </xdr:cNvPicPr>
      </xdr:nvPicPr>
      <xdr:blipFill>
        <a:blip r:embed="rId4"/>
        <a:stretch>
          <a:fillRect/>
        </a:stretch>
      </xdr:blipFill>
      <xdr:spPr>
        <a:xfrm>
          <a:off x="866775" y="4752975"/>
          <a:ext cx="1276350" cy="295275"/>
        </a:xfrm>
        <a:prstGeom prst="rect">
          <a:avLst/>
        </a:prstGeom>
        <a:noFill/>
        <a:ln w="9525" cmpd="sng">
          <a:noFill/>
        </a:ln>
      </xdr:spPr>
    </xdr:pic>
    <xdr:clientData/>
  </xdr:twoCellAnchor>
  <xdr:twoCellAnchor editAs="oneCell">
    <xdr:from>
      <xdr:col>6</xdr:col>
      <xdr:colOff>600075</xdr:colOff>
      <xdr:row>31</xdr:row>
      <xdr:rowOff>85725</xdr:rowOff>
    </xdr:from>
    <xdr:to>
      <xdr:col>9</xdr:col>
      <xdr:colOff>419100</xdr:colOff>
      <xdr:row>33</xdr:row>
      <xdr:rowOff>47625</xdr:rowOff>
    </xdr:to>
    <xdr:pic>
      <xdr:nvPicPr>
        <xdr:cNvPr id="7" name="CommandButton1"/>
        <xdr:cNvPicPr preferRelativeResize="1">
          <a:picLocks noChangeAspect="1"/>
        </xdr:cNvPicPr>
      </xdr:nvPicPr>
      <xdr:blipFill>
        <a:blip r:embed="rId5"/>
        <a:stretch>
          <a:fillRect/>
        </a:stretch>
      </xdr:blipFill>
      <xdr:spPr>
        <a:xfrm>
          <a:off x="3514725" y="4762500"/>
          <a:ext cx="2105025" cy="2857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371475</xdr:colOff>
      <xdr:row>6</xdr:row>
      <xdr:rowOff>38100</xdr:rowOff>
    </xdr:from>
    <xdr:to>
      <xdr:col>6</xdr:col>
      <xdr:colOff>38100</xdr:colOff>
      <xdr:row>6</xdr:row>
      <xdr:rowOff>304800</xdr:rowOff>
    </xdr:to>
    <xdr:pic macro="[0]!StartAuswählen">
      <xdr:nvPicPr>
        <xdr:cNvPr id="1" name="Picture 1" descr="Start"/>
        <xdr:cNvPicPr preferRelativeResize="1">
          <a:picLocks noChangeAspect="1"/>
        </xdr:cNvPicPr>
      </xdr:nvPicPr>
      <xdr:blipFill>
        <a:blip r:embed="rId1"/>
        <a:stretch>
          <a:fillRect/>
        </a:stretch>
      </xdr:blipFill>
      <xdr:spPr>
        <a:xfrm>
          <a:off x="5905500" y="257175"/>
          <a:ext cx="857250" cy="266700"/>
        </a:xfrm>
        <a:prstGeom prst="rect">
          <a:avLst/>
        </a:prstGeom>
        <a:noFill/>
        <a:ln w="9525" cmpd="sng">
          <a:noFill/>
        </a:ln>
      </xdr:spPr>
    </xdr:pic>
    <xdr:clientData fPrintsWithSheet="0"/>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485775</xdr:colOff>
      <xdr:row>6</xdr:row>
      <xdr:rowOff>38100</xdr:rowOff>
    </xdr:from>
    <xdr:to>
      <xdr:col>15</xdr:col>
      <xdr:colOff>733425</xdr:colOff>
      <xdr:row>6</xdr:row>
      <xdr:rowOff>304800</xdr:rowOff>
    </xdr:to>
    <xdr:pic macro="[0]!StartAuswählen">
      <xdr:nvPicPr>
        <xdr:cNvPr id="1" name="Picture 1" descr="Start"/>
        <xdr:cNvPicPr preferRelativeResize="1">
          <a:picLocks noChangeAspect="1"/>
        </xdr:cNvPicPr>
      </xdr:nvPicPr>
      <xdr:blipFill>
        <a:blip r:embed="rId1"/>
        <a:stretch>
          <a:fillRect/>
        </a:stretch>
      </xdr:blipFill>
      <xdr:spPr>
        <a:xfrm>
          <a:off x="6248400" y="247650"/>
          <a:ext cx="857250" cy="266700"/>
        </a:xfrm>
        <a:prstGeom prst="rect">
          <a:avLst/>
        </a:prstGeom>
        <a:noFill/>
        <a:ln w="9525" cmpd="sng">
          <a:noFill/>
        </a:ln>
      </xdr:spPr>
    </xdr:pic>
    <xdr:clientData fPrintsWithSheet="0"/>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76200</xdr:colOff>
      <xdr:row>6</xdr:row>
      <xdr:rowOff>19050</xdr:rowOff>
    </xdr:from>
    <xdr:to>
      <xdr:col>15</xdr:col>
      <xdr:colOff>76200</xdr:colOff>
      <xdr:row>6</xdr:row>
      <xdr:rowOff>285750</xdr:rowOff>
    </xdr:to>
    <xdr:pic macro="[0]!StartAuswählen">
      <xdr:nvPicPr>
        <xdr:cNvPr id="1" name="Picture 1" descr="Start"/>
        <xdr:cNvPicPr preferRelativeResize="1">
          <a:picLocks noChangeAspect="1"/>
        </xdr:cNvPicPr>
      </xdr:nvPicPr>
      <xdr:blipFill>
        <a:blip r:embed="rId1"/>
        <a:stretch>
          <a:fillRect/>
        </a:stretch>
      </xdr:blipFill>
      <xdr:spPr>
        <a:xfrm>
          <a:off x="5905500" y="238125"/>
          <a:ext cx="857250" cy="266700"/>
        </a:xfrm>
        <a:prstGeom prst="rect">
          <a:avLst/>
        </a:prstGeom>
        <a:noFill/>
        <a:ln w="9525" cmpd="sng">
          <a:noFill/>
        </a:ln>
      </xdr:spPr>
    </xdr:pic>
    <xdr:clientData fPrintsWithSheet="0"/>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438150</xdr:colOff>
      <xdr:row>6</xdr:row>
      <xdr:rowOff>19050</xdr:rowOff>
    </xdr:from>
    <xdr:to>
      <xdr:col>11</xdr:col>
      <xdr:colOff>0</xdr:colOff>
      <xdr:row>6</xdr:row>
      <xdr:rowOff>285750</xdr:rowOff>
    </xdr:to>
    <xdr:pic macro="[0]!StartAuswählen">
      <xdr:nvPicPr>
        <xdr:cNvPr id="1" name="Picture 1" descr="Start"/>
        <xdr:cNvPicPr preferRelativeResize="1">
          <a:picLocks noChangeAspect="1"/>
        </xdr:cNvPicPr>
      </xdr:nvPicPr>
      <xdr:blipFill>
        <a:blip r:embed="rId1"/>
        <a:stretch>
          <a:fillRect/>
        </a:stretch>
      </xdr:blipFill>
      <xdr:spPr>
        <a:xfrm>
          <a:off x="5600700" y="238125"/>
          <a:ext cx="857250" cy="266700"/>
        </a:xfrm>
        <a:prstGeom prst="rect">
          <a:avLst/>
        </a:prstGeom>
        <a:noFill/>
        <a:ln w="9525" cmpd="sng">
          <a:noFill/>
        </a:ln>
      </xdr:spPr>
    </xdr:pic>
    <xdr:clientData fPrintsWithSheet="0"/>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209550</xdr:colOff>
      <xdr:row>5</xdr:row>
      <xdr:rowOff>38100</xdr:rowOff>
    </xdr:from>
    <xdr:to>
      <xdr:col>9</xdr:col>
      <xdr:colOff>304800</xdr:colOff>
      <xdr:row>6</xdr:row>
      <xdr:rowOff>142875</xdr:rowOff>
    </xdr:to>
    <xdr:pic macro="[0]!StartAuswählen">
      <xdr:nvPicPr>
        <xdr:cNvPr id="1" name="Picture 1" descr="Start"/>
        <xdr:cNvPicPr preferRelativeResize="1">
          <a:picLocks noChangeAspect="1"/>
        </xdr:cNvPicPr>
      </xdr:nvPicPr>
      <xdr:blipFill>
        <a:blip r:embed="rId1"/>
        <a:stretch>
          <a:fillRect/>
        </a:stretch>
      </xdr:blipFill>
      <xdr:spPr>
        <a:xfrm>
          <a:off x="5619750" y="762000"/>
          <a:ext cx="857250" cy="2667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8</xdr:row>
      <xdr:rowOff>142875</xdr:rowOff>
    </xdr:from>
    <xdr:to>
      <xdr:col>10</xdr:col>
      <xdr:colOff>742950</xdr:colOff>
      <xdr:row>12</xdr:row>
      <xdr:rowOff>28575</xdr:rowOff>
    </xdr:to>
    <xdr:sp>
      <xdr:nvSpPr>
        <xdr:cNvPr id="1" name="Text Box 1"/>
        <xdr:cNvSpPr txBox="1">
          <a:spLocks noChangeArrowheads="1"/>
        </xdr:cNvSpPr>
      </xdr:nvSpPr>
      <xdr:spPr>
        <a:xfrm>
          <a:off x="85725" y="1219200"/>
          <a:ext cx="6838950" cy="533400"/>
        </a:xfrm>
        <a:prstGeom prst="rect">
          <a:avLst/>
        </a:prstGeom>
        <a:solidFill>
          <a:srgbClr val="FFFFFF"/>
        </a:solidFill>
        <a:ln w="9525" cmpd="sng">
          <a:noFill/>
        </a:ln>
      </xdr:spPr>
      <xdr:txBody>
        <a:bodyPr vertOverflow="clip" wrap="square" lIns="36576" tIns="27432" rIns="0" bIns="0"/>
        <a:p>
          <a:pPr algn="l">
            <a:defRPr/>
          </a:pPr>
          <a:r>
            <a:rPr lang="en-US" cap="none" sz="1000" b="1" i="0" u="none" baseline="0">
              <a:solidFill>
                <a:srgbClr val="000000"/>
              </a:solidFill>
              <a:latin typeface="Arial"/>
              <a:ea typeface="Arial"/>
              <a:cs typeface="Arial"/>
            </a:rPr>
            <a:t>Hier finden Sie ausführliche Erläuterungen zu den einzelnen Elementen und Funktionen der aktiven Businesslösung. Soweit erforderlich, bietet dieses Sheet auch theoretische Hintergründe zur jeweiligen Anwendung. </a:t>
          </a:r>
        </a:p>
      </xdr:txBody>
    </xdr:sp>
    <xdr:clientData/>
  </xdr:twoCellAnchor>
  <xdr:twoCellAnchor editAs="oneCell">
    <xdr:from>
      <xdr:col>9</xdr:col>
      <xdr:colOff>0</xdr:colOff>
      <xdr:row>4</xdr:row>
      <xdr:rowOff>114300</xdr:rowOff>
    </xdr:from>
    <xdr:to>
      <xdr:col>10</xdr:col>
      <xdr:colOff>95250</xdr:colOff>
      <xdr:row>6</xdr:row>
      <xdr:rowOff>57150</xdr:rowOff>
    </xdr:to>
    <xdr:pic macro="[0]!StartAuswählen">
      <xdr:nvPicPr>
        <xdr:cNvPr id="2" name="Picture 10" descr="Start"/>
        <xdr:cNvPicPr preferRelativeResize="1">
          <a:picLocks noChangeAspect="1"/>
        </xdr:cNvPicPr>
      </xdr:nvPicPr>
      <xdr:blipFill>
        <a:blip r:embed="rId1"/>
        <a:stretch>
          <a:fillRect/>
        </a:stretch>
      </xdr:blipFill>
      <xdr:spPr>
        <a:xfrm>
          <a:off x="5419725" y="676275"/>
          <a:ext cx="857250" cy="266700"/>
        </a:xfrm>
        <a:prstGeom prst="rect">
          <a:avLst/>
        </a:prstGeom>
        <a:noFill/>
        <a:ln w="9525" cmpd="sng">
          <a:noFill/>
        </a:ln>
      </xdr:spPr>
    </xdr:pic>
    <xdr:clientData/>
  </xdr:twoCellAnchor>
  <xdr:twoCellAnchor>
    <xdr:from>
      <xdr:col>2</xdr:col>
      <xdr:colOff>95250</xdr:colOff>
      <xdr:row>15</xdr:row>
      <xdr:rowOff>123825</xdr:rowOff>
    </xdr:from>
    <xdr:to>
      <xdr:col>10</xdr:col>
      <xdr:colOff>485775</xdr:colOff>
      <xdr:row>56</xdr:row>
      <xdr:rowOff>114300</xdr:rowOff>
    </xdr:to>
    <xdr:sp>
      <xdr:nvSpPr>
        <xdr:cNvPr id="3" name="Text Box 13"/>
        <xdr:cNvSpPr txBox="1">
          <a:spLocks noChangeArrowheads="1"/>
        </xdr:cNvSpPr>
      </xdr:nvSpPr>
      <xdr:spPr>
        <a:xfrm>
          <a:off x="180975" y="2219325"/>
          <a:ext cx="6486525" cy="2628900"/>
        </a:xfrm>
        <a:prstGeom prst="rect">
          <a:avLst/>
        </a:prstGeom>
        <a:solidFill>
          <a:srgbClr val="FFFFFF"/>
        </a:solidFill>
        <a:ln w="9525" cmpd="sng">
          <a:noFill/>
        </a:ln>
      </xdr:spPr>
      <xdr:txBody>
        <a:bodyPr vertOverflow="clip" wrap="square" lIns="36576" tIns="27432" rIns="0" bIns="0"/>
        <a:p>
          <a:pPr algn="l">
            <a:defRPr/>
          </a:pPr>
          <a:r>
            <a:rPr lang="en-US" cap="none" sz="1000" b="0" i="0" u="none" baseline="0">
              <a:solidFill>
                <a:srgbClr val="000000"/>
              </a:solidFill>
              <a:latin typeface="Arial"/>
              <a:ea typeface="Arial"/>
              <a:cs typeface="Arial"/>
            </a:rPr>
            <a:t>Der Druck auf den mittelständischen Einzelhändler steigt ständig: Der Kunde betritt mit starkem Preisbewusstsein seinen Laden. Bei seiner Warenbeschaffung wird ihm andererseits oft genug ein Preis vorgegeben, wenn er bestimmte Waren möchte. Der Verhandlungsspielraum ist gerade für ihn als "kleiner Händler" meist gering. Was kann er also tun, um sich nicht immer anderen anzupassen, und um eigene Freiräume zu nutzen? Er wird natürlich durch noch besseren Service und durch noch stärkere Kundenorientierung versuchen die Kundenbindung zu verstärken. Aber er wird auch durch bessere Kalkulation versuchen die Rendite seines Unternehmens sicher zu stellen.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Mit dieser Anwendung können Sie besser kalkulieren. Sie lernen mit der Vorwärtskalkulation vom vorgegebenen Einkaufspreis zum notwendigen Verkaufspreis zu kommen. Mit der Rückwärtskalkulation vom marktgegebenen Verkaufspreis rechnen Sie zum maximal erlaubten Einkaufspreis. Und wenn sowohl der Einkaufspreis als auch der Verkaufspreis nicht von Ihnen beeinflusst werden können, dann hilft Ihnen die Differenzkalkulation zu erkennen, ob überhaupt noch etwas übrig bleiben wird für Sie. 
</a:t>
          </a:r>
          <a:r>
            <a:rPr lang="en-US" cap="none" sz="1000" b="0" i="0" u="none" baseline="0">
              <a:solidFill>
                <a:srgbClr val="000000"/>
              </a:solidFill>
              <a:latin typeface="Arial"/>
              <a:ea typeface="Arial"/>
              <a:cs typeface="Arial"/>
            </a:rPr>
            <a:t>Nebenbei lernen Sie den Umgang mit der Handelsspanne, bzw. mit Kalkulationsaufschlag und Kalkulationsabschlag.</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7</xdr:row>
      <xdr:rowOff>142875</xdr:rowOff>
    </xdr:from>
    <xdr:to>
      <xdr:col>9</xdr:col>
      <xdr:colOff>742950</xdr:colOff>
      <xdr:row>12</xdr:row>
      <xdr:rowOff>28575</xdr:rowOff>
    </xdr:to>
    <xdr:sp>
      <xdr:nvSpPr>
        <xdr:cNvPr id="1" name="Text Box 1"/>
        <xdr:cNvSpPr txBox="1">
          <a:spLocks noChangeArrowheads="1"/>
        </xdr:cNvSpPr>
      </xdr:nvSpPr>
      <xdr:spPr>
        <a:xfrm>
          <a:off x="19050" y="1143000"/>
          <a:ext cx="6838950" cy="695325"/>
        </a:xfrm>
        <a:prstGeom prst="rect">
          <a:avLst/>
        </a:prstGeom>
        <a:solidFill>
          <a:srgbClr val="FFFFFF"/>
        </a:solidFill>
        <a:ln w="9525" cmpd="sng">
          <a:noFill/>
        </a:ln>
      </xdr:spPr>
      <xdr:txBody>
        <a:bodyPr vertOverflow="clip" wrap="square" lIns="36576" tIns="27432" rIns="0" bIns="0"/>
        <a:p>
          <a:pPr algn="l">
            <a:defRPr/>
          </a:pPr>
          <a:r>
            <a:rPr lang="en-US" cap="none" sz="1000" b="1" i="0" u="none" baseline="0">
              <a:solidFill>
                <a:srgbClr val="000000"/>
              </a:solidFill>
              <a:latin typeface="Arial"/>
              <a:ea typeface="Arial"/>
              <a:cs typeface="Arial"/>
            </a:rPr>
            <a:t>Zum komfortablen Umgang mit diesem und anderen Excel-Tools erläutern wir hier einige Funktionen, die Sie beim Arbeiten mit Excel häufig benötigen, wie etwa das Ein- und Ausblenden der Zeilen- und Spaltenköpfe oder das Einrichten der Kopf- und Fußzeilen. Diese Funktionen können Sie übrigens ganz bequem über das Sondermenü </a:t>
          </a:r>
          <a:r>
            <a:rPr lang="en-US" cap="none" sz="1100" b="1" i="0" u="none" baseline="0">
              <a:solidFill>
                <a:srgbClr val="000000"/>
              </a:solidFill>
              <a:latin typeface="Arial"/>
              <a:ea typeface="Arial"/>
              <a:cs typeface="Arial"/>
            </a:rPr>
            <a:t>Haufe Mediengruppe</a:t>
          </a:r>
          <a:r>
            <a:rPr lang="en-US" cap="none" sz="1000" b="1" i="0" u="none" baseline="0">
              <a:solidFill>
                <a:srgbClr val="000000"/>
              </a:solidFill>
              <a:latin typeface="Arial"/>
              <a:ea typeface="Arial"/>
              <a:cs typeface="Arial"/>
            </a:rPr>
            <a:t> aufrufen, das Sie in allen Haufe-Businesslösungen finden.</a:t>
          </a:r>
        </a:p>
      </xdr:txBody>
    </xdr:sp>
    <xdr:clientData/>
  </xdr:twoCellAnchor>
  <xdr:twoCellAnchor editAs="oneCell">
    <xdr:from>
      <xdr:col>8</xdr:col>
      <xdr:colOff>542925</xdr:colOff>
      <xdr:row>0</xdr:row>
      <xdr:rowOff>123825</xdr:rowOff>
    </xdr:from>
    <xdr:to>
      <xdr:col>9</xdr:col>
      <xdr:colOff>638175</xdr:colOff>
      <xdr:row>2</xdr:row>
      <xdr:rowOff>66675</xdr:rowOff>
    </xdr:to>
    <xdr:pic macro="[0]!StartAuswählen">
      <xdr:nvPicPr>
        <xdr:cNvPr id="2" name="Picture 2" descr="Start"/>
        <xdr:cNvPicPr preferRelativeResize="1">
          <a:picLocks noChangeAspect="1"/>
        </xdr:cNvPicPr>
      </xdr:nvPicPr>
      <xdr:blipFill>
        <a:blip r:embed="rId1"/>
        <a:stretch>
          <a:fillRect/>
        </a:stretch>
      </xdr:blipFill>
      <xdr:spPr>
        <a:xfrm>
          <a:off x="5895975" y="123825"/>
          <a:ext cx="857250" cy="266700"/>
        </a:xfrm>
        <a:prstGeom prst="rect">
          <a:avLst/>
        </a:prstGeom>
        <a:noFill/>
        <a:ln w="9525" cmpd="sng">
          <a:noFill/>
        </a:ln>
      </xdr:spPr>
    </xdr:pic>
    <xdr:clientData fPrintsWithSheet="0"/>
  </xdr:twoCellAnchor>
  <xdr:twoCellAnchor editAs="oneCell">
    <xdr:from>
      <xdr:col>1</xdr:col>
      <xdr:colOff>228600</xdr:colOff>
      <xdr:row>40</xdr:row>
      <xdr:rowOff>0</xdr:rowOff>
    </xdr:from>
    <xdr:to>
      <xdr:col>5</xdr:col>
      <xdr:colOff>457200</xdr:colOff>
      <xdr:row>59</xdr:row>
      <xdr:rowOff>28575</xdr:rowOff>
    </xdr:to>
    <xdr:pic>
      <xdr:nvPicPr>
        <xdr:cNvPr id="3" name="Picture 3"/>
        <xdr:cNvPicPr preferRelativeResize="1">
          <a:picLocks noChangeAspect="1"/>
        </xdr:cNvPicPr>
      </xdr:nvPicPr>
      <xdr:blipFill>
        <a:blip r:embed="rId2"/>
        <a:stretch>
          <a:fillRect/>
        </a:stretch>
      </xdr:blipFill>
      <xdr:spPr>
        <a:xfrm>
          <a:off x="247650" y="6248400"/>
          <a:ext cx="3276600" cy="3105150"/>
        </a:xfrm>
        <a:prstGeom prst="rect">
          <a:avLst/>
        </a:prstGeom>
        <a:noFill/>
        <a:ln w="1" cmpd="sng">
          <a:noFill/>
        </a:ln>
      </xdr:spPr>
    </xdr:pic>
    <xdr:clientData/>
  </xdr:twoCellAnchor>
  <xdr:twoCellAnchor editAs="oneCell">
    <xdr:from>
      <xdr:col>4</xdr:col>
      <xdr:colOff>638175</xdr:colOff>
      <xdr:row>32</xdr:row>
      <xdr:rowOff>9525</xdr:rowOff>
    </xdr:from>
    <xdr:to>
      <xdr:col>5</xdr:col>
      <xdr:colOff>676275</xdr:colOff>
      <xdr:row>33</xdr:row>
      <xdr:rowOff>57150</xdr:rowOff>
    </xdr:to>
    <xdr:pic>
      <xdr:nvPicPr>
        <xdr:cNvPr id="4" name="Picture 4" descr="Start"/>
        <xdr:cNvPicPr preferRelativeResize="1">
          <a:picLocks noChangeAspect="1"/>
        </xdr:cNvPicPr>
      </xdr:nvPicPr>
      <xdr:blipFill>
        <a:blip r:embed="rId3"/>
        <a:stretch>
          <a:fillRect/>
        </a:stretch>
      </xdr:blipFill>
      <xdr:spPr>
        <a:xfrm>
          <a:off x="2943225" y="4819650"/>
          <a:ext cx="800100" cy="238125"/>
        </a:xfrm>
        <a:prstGeom prst="rect">
          <a:avLst/>
        </a:prstGeom>
        <a:noFill/>
        <a:ln w="9525" cmpd="sng">
          <a:noFill/>
        </a:ln>
      </xdr:spPr>
    </xdr:pic>
    <xdr:clientData/>
  </xdr:twoCellAnchor>
  <xdr:twoCellAnchor editAs="oneCell">
    <xdr:from>
      <xdr:col>1</xdr:col>
      <xdr:colOff>180975</xdr:colOff>
      <xdr:row>16</xdr:row>
      <xdr:rowOff>9525</xdr:rowOff>
    </xdr:from>
    <xdr:to>
      <xdr:col>3</xdr:col>
      <xdr:colOff>590550</xdr:colOff>
      <xdr:row>27</xdr:row>
      <xdr:rowOff>142875</xdr:rowOff>
    </xdr:to>
    <xdr:pic>
      <xdr:nvPicPr>
        <xdr:cNvPr id="5" name="Picture 5"/>
        <xdr:cNvPicPr preferRelativeResize="1">
          <a:picLocks noChangeAspect="1"/>
        </xdr:cNvPicPr>
      </xdr:nvPicPr>
      <xdr:blipFill>
        <a:blip r:embed="rId4"/>
        <a:stretch>
          <a:fillRect/>
        </a:stretch>
      </xdr:blipFill>
      <xdr:spPr>
        <a:xfrm>
          <a:off x="200025" y="2219325"/>
          <a:ext cx="1933575" cy="1866900"/>
        </a:xfrm>
        <a:prstGeom prst="rect">
          <a:avLst/>
        </a:prstGeom>
        <a:noFill/>
        <a:ln w="1" cmpd="sng">
          <a:noFill/>
        </a:ln>
      </xdr:spPr>
    </xdr:pic>
    <xdr:clientData/>
  </xdr:twoCellAnchor>
  <xdr:twoCellAnchor editAs="oneCell">
    <xdr:from>
      <xdr:col>5</xdr:col>
      <xdr:colOff>733425</xdr:colOff>
      <xdr:row>39</xdr:row>
      <xdr:rowOff>152400</xdr:rowOff>
    </xdr:from>
    <xdr:to>
      <xdr:col>9</xdr:col>
      <xdr:colOff>180975</xdr:colOff>
      <xdr:row>59</xdr:row>
      <xdr:rowOff>38100</xdr:rowOff>
    </xdr:to>
    <xdr:pic>
      <xdr:nvPicPr>
        <xdr:cNvPr id="6" name="Picture 6" descr="Vorlage"/>
        <xdr:cNvPicPr preferRelativeResize="1">
          <a:picLocks noChangeAspect="1"/>
        </xdr:cNvPicPr>
      </xdr:nvPicPr>
      <xdr:blipFill>
        <a:blip r:embed="rId5"/>
        <a:stretch>
          <a:fillRect/>
        </a:stretch>
      </xdr:blipFill>
      <xdr:spPr>
        <a:xfrm>
          <a:off x="3800475" y="6238875"/>
          <a:ext cx="2495550" cy="31242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9525</xdr:colOff>
      <xdr:row>7</xdr:row>
      <xdr:rowOff>57150</xdr:rowOff>
    </xdr:from>
    <xdr:to>
      <xdr:col>10</xdr:col>
      <xdr:colOff>28575</xdr:colOff>
      <xdr:row>8</xdr:row>
      <xdr:rowOff>9525</xdr:rowOff>
    </xdr:to>
    <xdr:pic macro="[0]!StartAuswählen">
      <xdr:nvPicPr>
        <xdr:cNvPr id="1" name="Picture 2" descr="Start"/>
        <xdr:cNvPicPr preferRelativeResize="1">
          <a:picLocks noChangeAspect="1"/>
        </xdr:cNvPicPr>
      </xdr:nvPicPr>
      <xdr:blipFill>
        <a:blip r:embed="rId1"/>
        <a:stretch>
          <a:fillRect/>
        </a:stretch>
      </xdr:blipFill>
      <xdr:spPr>
        <a:xfrm>
          <a:off x="5448300" y="704850"/>
          <a:ext cx="857250" cy="266700"/>
        </a:xfrm>
        <a:prstGeom prst="rect">
          <a:avLst/>
        </a:prstGeom>
        <a:noFill/>
        <a:ln w="9525" cmpd="sng">
          <a:noFill/>
        </a:ln>
      </xdr:spPr>
    </xdr:pic>
    <xdr:clientData fPrint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36</xdr:row>
      <xdr:rowOff>0</xdr:rowOff>
    </xdr:from>
    <xdr:to>
      <xdr:col>0</xdr:col>
      <xdr:colOff>0</xdr:colOff>
      <xdr:row>36</xdr:row>
      <xdr:rowOff>0</xdr:rowOff>
    </xdr:to>
    <xdr:sp>
      <xdr:nvSpPr>
        <xdr:cNvPr id="1" name="Text 1"/>
        <xdr:cNvSpPr txBox="1">
          <a:spLocks noChangeArrowheads="1"/>
        </xdr:cNvSpPr>
      </xdr:nvSpPr>
      <xdr:spPr>
        <a:xfrm>
          <a:off x="0" y="5619750"/>
          <a:ext cx="0" cy="0"/>
        </a:xfrm>
        <a:prstGeom prst="rect">
          <a:avLst/>
        </a:prstGeom>
        <a:solidFill>
          <a:srgbClr val="FFFFFF"/>
        </a:solidFill>
        <a:ln w="9525" cmpd="sng">
          <a:solidFill>
            <a:srgbClr val="000000"/>
          </a:solidFill>
          <a:headEnd type="none"/>
          <a:tailEnd type="none"/>
        </a:ln>
      </xdr:spPr>
      <xdr:txBody>
        <a:bodyPr vertOverflow="clip" wrap="square" lIns="36576" tIns="32004" rIns="36576" bIns="0"/>
        <a:p>
          <a:pPr algn="ctr">
            <a:defRPr/>
          </a:pPr>
          <a:r>
            <a:rPr lang="en-US" cap="none" sz="1200" b="1" i="0" u="none" baseline="0">
              <a:solidFill>
                <a:srgbClr val="000000"/>
              </a:solidFill>
              <a:latin typeface="Arial"/>
              <a:ea typeface="Arial"/>
              <a:cs typeface="Arial"/>
            </a:rPr>
            <a:t>Deckungsbeitrag ist der Teil des Umsatzes, der nach Abzug der variablen Kosten verbleibt, um den Fixkostenblock ganz oder teilweise abzudecken.</a:t>
          </a:r>
        </a:p>
      </xdr:txBody>
    </xdr:sp>
    <xdr:clientData/>
  </xdr:twoCellAnchor>
  <xdr:twoCellAnchor>
    <xdr:from>
      <xdr:col>0</xdr:col>
      <xdr:colOff>0</xdr:colOff>
      <xdr:row>48</xdr:row>
      <xdr:rowOff>28575</xdr:rowOff>
    </xdr:from>
    <xdr:to>
      <xdr:col>0</xdr:col>
      <xdr:colOff>0</xdr:colOff>
      <xdr:row>48</xdr:row>
      <xdr:rowOff>171450</xdr:rowOff>
    </xdr:to>
    <xdr:sp>
      <xdr:nvSpPr>
        <xdr:cNvPr id="2" name="Text 2"/>
        <xdr:cNvSpPr txBox="1">
          <a:spLocks noChangeArrowheads="1"/>
        </xdr:cNvSpPr>
      </xdr:nvSpPr>
      <xdr:spPr>
        <a:xfrm>
          <a:off x="0" y="7772400"/>
          <a:ext cx="0" cy="142875"/>
        </a:xfrm>
        <a:prstGeom prst="rect">
          <a:avLst/>
        </a:prstGeom>
        <a:solidFill>
          <a:srgbClr val="FFFFFF"/>
        </a:solidFill>
        <a:ln w="1" cmpd="sng">
          <a:noFill/>
        </a:ln>
      </xdr:spPr>
      <xdr:txBody>
        <a:bodyPr vertOverflow="clip" wrap="square" lIns="36576" tIns="32004" rIns="36576" bIns="0"/>
        <a:p>
          <a:pPr algn="ctr">
            <a:defRPr/>
          </a:pPr>
          <a:r>
            <a:rPr lang="en-US" cap="none" sz="1200" b="1" i="0" u="none" baseline="0">
              <a:solidFill>
                <a:srgbClr val="000000"/>
              </a:solidFill>
              <a:latin typeface="Arial"/>
              <a:ea typeface="Arial"/>
              <a:cs typeface="Arial"/>
            </a:rPr>
            <a:t>=
</a:t>
          </a:r>
        </a:p>
      </xdr:txBody>
    </xdr:sp>
    <xdr:clientData/>
  </xdr:twoCellAnchor>
  <xdr:twoCellAnchor>
    <xdr:from>
      <xdr:col>0</xdr:col>
      <xdr:colOff>0</xdr:colOff>
      <xdr:row>48</xdr:row>
      <xdr:rowOff>66675</xdr:rowOff>
    </xdr:from>
    <xdr:to>
      <xdr:col>0</xdr:col>
      <xdr:colOff>0</xdr:colOff>
      <xdr:row>48</xdr:row>
      <xdr:rowOff>171450</xdr:rowOff>
    </xdr:to>
    <xdr:sp>
      <xdr:nvSpPr>
        <xdr:cNvPr id="3" name="Text 3"/>
        <xdr:cNvSpPr txBox="1">
          <a:spLocks noChangeArrowheads="1"/>
        </xdr:cNvSpPr>
      </xdr:nvSpPr>
      <xdr:spPr>
        <a:xfrm>
          <a:off x="0" y="7810500"/>
          <a:ext cx="0" cy="104775"/>
        </a:xfrm>
        <a:prstGeom prst="rect">
          <a:avLst/>
        </a:prstGeom>
        <a:solidFill>
          <a:srgbClr val="FFFFFF"/>
        </a:solidFill>
        <a:ln w="1" cmpd="sng">
          <a:noFill/>
        </a:ln>
      </xdr:spPr>
      <xdr:txBody>
        <a:bodyPr vertOverflow="clip" wrap="square" lIns="36576" tIns="32004" rIns="36576" bIns="0"/>
        <a:p>
          <a:pPr algn="ctr">
            <a:defRPr/>
          </a:pPr>
          <a:r>
            <a:rPr lang="en-US" cap="none" sz="1200" b="1" i="0" u="none" baseline="0">
              <a:solidFill>
                <a:srgbClr val="000000"/>
              </a:solidFill>
              <a:latin typeface="Arial"/>
              <a:ea typeface="Arial"/>
              <a:cs typeface="Arial"/>
            </a:rPr>
            <a:t>=
</a:t>
          </a:r>
        </a:p>
      </xdr:txBody>
    </xdr:sp>
    <xdr:clientData/>
  </xdr:twoCellAnchor>
  <xdr:twoCellAnchor>
    <xdr:from>
      <xdr:col>0</xdr:col>
      <xdr:colOff>0</xdr:colOff>
      <xdr:row>48</xdr:row>
      <xdr:rowOff>142875</xdr:rowOff>
    </xdr:from>
    <xdr:to>
      <xdr:col>0</xdr:col>
      <xdr:colOff>0</xdr:colOff>
      <xdr:row>48</xdr:row>
      <xdr:rowOff>142875</xdr:rowOff>
    </xdr:to>
    <xdr:sp>
      <xdr:nvSpPr>
        <xdr:cNvPr id="4" name="Line 4"/>
        <xdr:cNvSpPr>
          <a:spLocks/>
        </xdr:cNvSpPr>
      </xdr:nvSpPr>
      <xdr:spPr>
        <a:xfrm>
          <a:off x="0" y="7886700"/>
          <a:ext cx="0" cy="0"/>
        </a:xfrm>
        <a:prstGeom prst="line">
          <a:avLst/>
        </a:prstGeom>
        <a:no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48</xdr:row>
      <xdr:rowOff>152400</xdr:rowOff>
    </xdr:from>
    <xdr:to>
      <xdr:col>0</xdr:col>
      <xdr:colOff>0</xdr:colOff>
      <xdr:row>48</xdr:row>
      <xdr:rowOff>152400</xdr:rowOff>
    </xdr:to>
    <xdr:sp>
      <xdr:nvSpPr>
        <xdr:cNvPr id="5" name="Line 5"/>
        <xdr:cNvSpPr>
          <a:spLocks/>
        </xdr:cNvSpPr>
      </xdr:nvSpPr>
      <xdr:spPr>
        <a:xfrm>
          <a:off x="0" y="7896225"/>
          <a:ext cx="0" cy="0"/>
        </a:xfrm>
        <a:prstGeom prst="line">
          <a:avLst/>
        </a:prstGeom>
        <a:no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7</xdr:col>
      <xdr:colOff>695325</xdr:colOff>
      <xdr:row>7</xdr:row>
      <xdr:rowOff>66675</xdr:rowOff>
    </xdr:from>
    <xdr:to>
      <xdr:col>9</xdr:col>
      <xdr:colOff>19050</xdr:colOff>
      <xdr:row>8</xdr:row>
      <xdr:rowOff>142875</xdr:rowOff>
    </xdr:to>
    <xdr:pic macro="[0]!StartAuswählen">
      <xdr:nvPicPr>
        <xdr:cNvPr id="6" name="Picture 12" descr="Start"/>
        <xdr:cNvPicPr preferRelativeResize="1">
          <a:picLocks noChangeAspect="1"/>
        </xdr:cNvPicPr>
      </xdr:nvPicPr>
      <xdr:blipFill>
        <a:blip r:embed="rId1"/>
        <a:stretch>
          <a:fillRect/>
        </a:stretch>
      </xdr:blipFill>
      <xdr:spPr>
        <a:xfrm>
          <a:off x="6572250" y="619125"/>
          <a:ext cx="857250" cy="266700"/>
        </a:xfrm>
        <a:prstGeom prst="rect">
          <a:avLst/>
        </a:prstGeom>
        <a:noFill/>
        <a:ln w="9525" cmpd="sng">
          <a:noFill/>
        </a:ln>
      </xdr:spPr>
    </xdr:pic>
    <xdr:clientData fPrintsWithSheet="0"/>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228600</xdr:colOff>
      <xdr:row>6</xdr:row>
      <xdr:rowOff>19050</xdr:rowOff>
    </xdr:from>
    <xdr:to>
      <xdr:col>6</xdr:col>
      <xdr:colOff>1085850</xdr:colOff>
      <xdr:row>6</xdr:row>
      <xdr:rowOff>285750</xdr:rowOff>
    </xdr:to>
    <xdr:pic macro="[0]!StartAuswählen">
      <xdr:nvPicPr>
        <xdr:cNvPr id="1" name="Picture 4" descr="Start"/>
        <xdr:cNvPicPr preferRelativeResize="1">
          <a:picLocks noChangeAspect="1"/>
        </xdr:cNvPicPr>
      </xdr:nvPicPr>
      <xdr:blipFill>
        <a:blip r:embed="rId1"/>
        <a:stretch>
          <a:fillRect/>
        </a:stretch>
      </xdr:blipFill>
      <xdr:spPr>
        <a:xfrm>
          <a:off x="6800850" y="257175"/>
          <a:ext cx="857250" cy="266700"/>
        </a:xfrm>
        <a:prstGeom prst="rect">
          <a:avLst/>
        </a:prstGeom>
        <a:noFill/>
        <a:ln w="9525" cmpd="sng">
          <a:noFill/>
        </a:ln>
      </xdr:spPr>
    </xdr:pic>
    <xdr:clientData fPrintsWithSheet="0"/>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104775</xdr:colOff>
      <xdr:row>17</xdr:row>
      <xdr:rowOff>85725</xdr:rowOff>
    </xdr:from>
    <xdr:to>
      <xdr:col>7</xdr:col>
      <xdr:colOff>104775</xdr:colOff>
      <xdr:row>41</xdr:row>
      <xdr:rowOff>114300</xdr:rowOff>
    </xdr:to>
    <xdr:sp>
      <xdr:nvSpPr>
        <xdr:cNvPr id="1" name="Line 1"/>
        <xdr:cNvSpPr>
          <a:spLocks/>
        </xdr:cNvSpPr>
      </xdr:nvSpPr>
      <xdr:spPr>
        <a:xfrm>
          <a:off x="5162550" y="2676525"/>
          <a:ext cx="0" cy="4324350"/>
        </a:xfrm>
        <a:prstGeom prst="line">
          <a:avLst/>
        </a:prstGeom>
        <a:noFill/>
        <a:ln w="1714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9</xdr:col>
      <xdr:colOff>200025</xdr:colOff>
      <xdr:row>7</xdr:row>
      <xdr:rowOff>76200</xdr:rowOff>
    </xdr:from>
    <xdr:to>
      <xdr:col>9</xdr:col>
      <xdr:colOff>1057275</xdr:colOff>
      <xdr:row>8</xdr:row>
      <xdr:rowOff>114300</xdr:rowOff>
    </xdr:to>
    <xdr:pic macro="[0]!StartAuswählen">
      <xdr:nvPicPr>
        <xdr:cNvPr id="2" name="Picture 4" descr="Start"/>
        <xdr:cNvPicPr preferRelativeResize="1">
          <a:picLocks noChangeAspect="1"/>
        </xdr:cNvPicPr>
      </xdr:nvPicPr>
      <xdr:blipFill>
        <a:blip r:embed="rId1"/>
        <a:stretch>
          <a:fillRect/>
        </a:stretch>
      </xdr:blipFill>
      <xdr:spPr>
        <a:xfrm>
          <a:off x="6581775" y="628650"/>
          <a:ext cx="857250" cy="266700"/>
        </a:xfrm>
        <a:prstGeom prst="rect">
          <a:avLst/>
        </a:prstGeom>
        <a:noFill/>
        <a:ln w="9525" cmpd="sng">
          <a:noFill/>
        </a:ln>
      </xdr:spPr>
    </xdr:pic>
    <xdr:clientData fPrintsWithSheet="0"/>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114300</xdr:colOff>
      <xdr:row>15</xdr:row>
      <xdr:rowOff>38100</xdr:rowOff>
    </xdr:from>
    <xdr:to>
      <xdr:col>7</xdr:col>
      <xdr:colOff>114300</xdr:colOff>
      <xdr:row>41</xdr:row>
      <xdr:rowOff>66675</xdr:rowOff>
    </xdr:to>
    <xdr:sp>
      <xdr:nvSpPr>
        <xdr:cNvPr id="1" name="Line 1"/>
        <xdr:cNvSpPr>
          <a:spLocks/>
        </xdr:cNvSpPr>
      </xdr:nvSpPr>
      <xdr:spPr>
        <a:xfrm flipV="1">
          <a:off x="5686425" y="2343150"/>
          <a:ext cx="0" cy="4686300"/>
        </a:xfrm>
        <a:prstGeom prst="line">
          <a:avLst/>
        </a:prstGeom>
        <a:noFill/>
        <a:ln w="1714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7</xdr:col>
      <xdr:colOff>762000</xdr:colOff>
      <xdr:row>7</xdr:row>
      <xdr:rowOff>38100</xdr:rowOff>
    </xdr:from>
    <xdr:to>
      <xdr:col>9</xdr:col>
      <xdr:colOff>19050</xdr:colOff>
      <xdr:row>8</xdr:row>
      <xdr:rowOff>114300</xdr:rowOff>
    </xdr:to>
    <xdr:pic macro="[0]!StartAuswählen">
      <xdr:nvPicPr>
        <xdr:cNvPr id="2" name="Picture 4" descr="Start"/>
        <xdr:cNvPicPr preferRelativeResize="1">
          <a:picLocks noChangeAspect="1"/>
        </xdr:cNvPicPr>
      </xdr:nvPicPr>
      <xdr:blipFill>
        <a:blip r:embed="rId1"/>
        <a:stretch>
          <a:fillRect/>
        </a:stretch>
      </xdr:blipFill>
      <xdr:spPr>
        <a:xfrm>
          <a:off x="6334125" y="590550"/>
          <a:ext cx="857250" cy="266700"/>
        </a:xfrm>
        <a:prstGeom prst="rect">
          <a:avLst/>
        </a:prstGeom>
        <a:noFill/>
        <a:ln w="9525" cmpd="sng">
          <a:noFill/>
        </a:ln>
      </xdr:spPr>
    </xdr:pic>
    <xdr:clientData fPrintsWithSheet="0"/>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114300</xdr:colOff>
      <xdr:row>30</xdr:row>
      <xdr:rowOff>95250</xdr:rowOff>
    </xdr:from>
    <xdr:to>
      <xdr:col>7</xdr:col>
      <xdr:colOff>114300</xdr:colOff>
      <xdr:row>32</xdr:row>
      <xdr:rowOff>95250</xdr:rowOff>
    </xdr:to>
    <xdr:sp>
      <xdr:nvSpPr>
        <xdr:cNvPr id="1" name="Line 1"/>
        <xdr:cNvSpPr>
          <a:spLocks/>
        </xdr:cNvSpPr>
      </xdr:nvSpPr>
      <xdr:spPr>
        <a:xfrm flipV="1">
          <a:off x="4695825" y="5610225"/>
          <a:ext cx="0" cy="4572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352425</xdr:colOff>
      <xdr:row>26</xdr:row>
      <xdr:rowOff>66675</xdr:rowOff>
    </xdr:from>
    <xdr:to>
      <xdr:col>7</xdr:col>
      <xdr:colOff>352425</xdr:colOff>
      <xdr:row>28</xdr:row>
      <xdr:rowOff>76200</xdr:rowOff>
    </xdr:to>
    <xdr:sp>
      <xdr:nvSpPr>
        <xdr:cNvPr id="2" name="Line 2"/>
        <xdr:cNvSpPr>
          <a:spLocks/>
        </xdr:cNvSpPr>
      </xdr:nvSpPr>
      <xdr:spPr>
        <a:xfrm flipV="1">
          <a:off x="4933950" y="4667250"/>
          <a:ext cx="0" cy="4667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28575</xdr:colOff>
      <xdr:row>25</xdr:row>
      <xdr:rowOff>57150</xdr:rowOff>
    </xdr:from>
    <xdr:to>
      <xdr:col>7</xdr:col>
      <xdr:colOff>28575</xdr:colOff>
      <xdr:row>26</xdr:row>
      <xdr:rowOff>76200</xdr:rowOff>
    </xdr:to>
    <xdr:sp>
      <xdr:nvSpPr>
        <xdr:cNvPr id="3" name="Line 3"/>
        <xdr:cNvSpPr>
          <a:spLocks/>
        </xdr:cNvSpPr>
      </xdr:nvSpPr>
      <xdr:spPr>
        <a:xfrm flipH="1" flipV="1">
          <a:off x="4610100" y="4429125"/>
          <a:ext cx="0"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333375</xdr:colOff>
      <xdr:row>20</xdr:row>
      <xdr:rowOff>95250</xdr:rowOff>
    </xdr:from>
    <xdr:to>
      <xdr:col>7</xdr:col>
      <xdr:colOff>333375</xdr:colOff>
      <xdr:row>22</xdr:row>
      <xdr:rowOff>47625</xdr:rowOff>
    </xdr:to>
    <xdr:sp>
      <xdr:nvSpPr>
        <xdr:cNvPr id="4" name="Line 4"/>
        <xdr:cNvSpPr>
          <a:spLocks/>
        </xdr:cNvSpPr>
      </xdr:nvSpPr>
      <xdr:spPr>
        <a:xfrm>
          <a:off x="4914900" y="3324225"/>
          <a:ext cx="0" cy="4095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38100</xdr:colOff>
      <xdr:row>22</xdr:row>
      <xdr:rowOff>95250</xdr:rowOff>
    </xdr:from>
    <xdr:to>
      <xdr:col>7</xdr:col>
      <xdr:colOff>38100</xdr:colOff>
      <xdr:row>24</xdr:row>
      <xdr:rowOff>0</xdr:rowOff>
    </xdr:to>
    <xdr:sp>
      <xdr:nvSpPr>
        <xdr:cNvPr id="5" name="Line 5"/>
        <xdr:cNvSpPr>
          <a:spLocks/>
        </xdr:cNvSpPr>
      </xdr:nvSpPr>
      <xdr:spPr>
        <a:xfrm>
          <a:off x="4619625" y="3781425"/>
          <a:ext cx="0" cy="3619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19050</xdr:colOff>
      <xdr:row>22</xdr:row>
      <xdr:rowOff>85725</xdr:rowOff>
    </xdr:from>
    <xdr:to>
      <xdr:col>7</xdr:col>
      <xdr:colOff>352425</xdr:colOff>
      <xdr:row>22</xdr:row>
      <xdr:rowOff>85725</xdr:rowOff>
    </xdr:to>
    <xdr:sp>
      <xdr:nvSpPr>
        <xdr:cNvPr id="6" name="Line 6"/>
        <xdr:cNvSpPr>
          <a:spLocks/>
        </xdr:cNvSpPr>
      </xdr:nvSpPr>
      <xdr:spPr>
        <a:xfrm flipH="1">
          <a:off x="4600575" y="3771900"/>
          <a:ext cx="3333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38100</xdr:colOff>
      <xdr:row>26</xdr:row>
      <xdr:rowOff>85725</xdr:rowOff>
    </xdr:from>
    <xdr:to>
      <xdr:col>7</xdr:col>
      <xdr:colOff>304800</xdr:colOff>
      <xdr:row>26</xdr:row>
      <xdr:rowOff>85725</xdr:rowOff>
    </xdr:to>
    <xdr:sp>
      <xdr:nvSpPr>
        <xdr:cNvPr id="7" name="Line 7"/>
        <xdr:cNvSpPr>
          <a:spLocks/>
        </xdr:cNvSpPr>
      </xdr:nvSpPr>
      <xdr:spPr>
        <a:xfrm flipH="1">
          <a:off x="4619625" y="4686300"/>
          <a:ext cx="2667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38100</xdr:colOff>
      <xdr:row>28</xdr:row>
      <xdr:rowOff>95250</xdr:rowOff>
    </xdr:from>
    <xdr:to>
      <xdr:col>7</xdr:col>
      <xdr:colOff>342900</xdr:colOff>
      <xdr:row>28</xdr:row>
      <xdr:rowOff>95250</xdr:rowOff>
    </xdr:to>
    <xdr:sp>
      <xdr:nvSpPr>
        <xdr:cNvPr id="8" name="Line 8"/>
        <xdr:cNvSpPr>
          <a:spLocks/>
        </xdr:cNvSpPr>
      </xdr:nvSpPr>
      <xdr:spPr>
        <a:xfrm>
          <a:off x="4619625" y="5153025"/>
          <a:ext cx="3048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190500</xdr:colOff>
      <xdr:row>20</xdr:row>
      <xdr:rowOff>38100</xdr:rowOff>
    </xdr:from>
    <xdr:to>
      <xdr:col>2</xdr:col>
      <xdr:colOff>190500</xdr:colOff>
      <xdr:row>23</xdr:row>
      <xdr:rowOff>133350</xdr:rowOff>
    </xdr:to>
    <xdr:sp>
      <xdr:nvSpPr>
        <xdr:cNvPr id="9" name="Line 9"/>
        <xdr:cNvSpPr>
          <a:spLocks/>
        </xdr:cNvSpPr>
      </xdr:nvSpPr>
      <xdr:spPr>
        <a:xfrm>
          <a:off x="323850" y="3267075"/>
          <a:ext cx="0" cy="781050"/>
        </a:xfrm>
        <a:prstGeom prst="line">
          <a:avLst/>
        </a:prstGeom>
        <a:noFill/>
        <a:ln w="9525" cmpd="sng">
          <a:solidFill>
            <a:srgbClr val="0000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190500</xdr:colOff>
      <xdr:row>25</xdr:row>
      <xdr:rowOff>38100</xdr:rowOff>
    </xdr:from>
    <xdr:to>
      <xdr:col>2</xdr:col>
      <xdr:colOff>190500</xdr:colOff>
      <xdr:row>32</xdr:row>
      <xdr:rowOff>95250</xdr:rowOff>
    </xdr:to>
    <xdr:sp>
      <xdr:nvSpPr>
        <xdr:cNvPr id="10" name="Line 10"/>
        <xdr:cNvSpPr>
          <a:spLocks/>
        </xdr:cNvSpPr>
      </xdr:nvSpPr>
      <xdr:spPr>
        <a:xfrm flipV="1">
          <a:off x="323850" y="4410075"/>
          <a:ext cx="0" cy="1657350"/>
        </a:xfrm>
        <a:prstGeom prst="line">
          <a:avLst/>
        </a:prstGeom>
        <a:noFill/>
        <a:ln w="9525" cmpd="sng">
          <a:solidFill>
            <a:srgbClr val="0000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9525</xdr:colOff>
      <xdr:row>8</xdr:row>
      <xdr:rowOff>38100</xdr:rowOff>
    </xdr:from>
    <xdr:to>
      <xdr:col>9</xdr:col>
      <xdr:colOff>0</xdr:colOff>
      <xdr:row>10</xdr:row>
      <xdr:rowOff>38100</xdr:rowOff>
    </xdr:to>
    <xdr:sp>
      <xdr:nvSpPr>
        <xdr:cNvPr id="11" name="Text 39"/>
        <xdr:cNvSpPr txBox="1">
          <a:spLocks noChangeArrowheads="1"/>
        </xdr:cNvSpPr>
      </xdr:nvSpPr>
      <xdr:spPr>
        <a:xfrm>
          <a:off x="142875" y="762000"/>
          <a:ext cx="7181850" cy="400050"/>
        </a:xfrm>
        <a:prstGeom prst="rect">
          <a:avLst/>
        </a:prstGeom>
        <a:solidFill>
          <a:srgbClr val="FFFFFF"/>
        </a:solidFill>
        <a:ln w="9525" cmpd="sng">
          <a:solidFill>
            <a:srgbClr val="000000"/>
          </a:solidFill>
          <a:headEnd type="none"/>
          <a:tailEnd type="none"/>
        </a:ln>
      </xdr:spPr>
      <xdr:txBody>
        <a:bodyPr vertOverflow="clip" wrap="square" lIns="36576" tIns="27432" rIns="36576" bIns="0"/>
        <a:p>
          <a:pPr algn="just">
            <a:defRPr/>
          </a:pPr>
          <a:r>
            <a:rPr lang="en-US" cap="none" sz="1000" b="0" i="0" u="none" baseline="0">
              <a:solidFill>
                <a:srgbClr val="000000"/>
              </a:solidFill>
              <a:latin typeface="Arial"/>
              <a:ea typeface="Arial"/>
              <a:cs typeface="Arial"/>
            </a:rPr>
            <a:t>Bezugspreis (Einstandspreis) bezeichnet immer den Bruttoeinkaufspreis abzüglich der bezahlten Mehrwertsteuer, des Lieferantenrabattes und eines eventuellen Lieferantenskontos.</a:t>
          </a:r>
        </a:p>
      </xdr:txBody>
    </xdr:sp>
    <xdr:clientData/>
  </xdr:twoCellAnchor>
  <xdr:twoCellAnchor editAs="oneCell">
    <xdr:from>
      <xdr:col>8</xdr:col>
      <xdr:colOff>638175</xdr:colOff>
      <xdr:row>10</xdr:row>
      <xdr:rowOff>133350</xdr:rowOff>
    </xdr:from>
    <xdr:to>
      <xdr:col>8</xdr:col>
      <xdr:colOff>1495425</xdr:colOff>
      <xdr:row>12</xdr:row>
      <xdr:rowOff>0</xdr:rowOff>
    </xdr:to>
    <xdr:pic macro="[0]!StartAuswählen">
      <xdr:nvPicPr>
        <xdr:cNvPr id="12" name="Picture 13" descr="Start"/>
        <xdr:cNvPicPr preferRelativeResize="1">
          <a:picLocks noChangeAspect="1"/>
        </xdr:cNvPicPr>
      </xdr:nvPicPr>
      <xdr:blipFill>
        <a:blip r:embed="rId1"/>
        <a:stretch>
          <a:fillRect/>
        </a:stretch>
      </xdr:blipFill>
      <xdr:spPr>
        <a:xfrm>
          <a:off x="6324600" y="1257300"/>
          <a:ext cx="857250" cy="266700"/>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drawing" Target="../drawings/drawing8.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drawing" Target="../drawings/drawing9.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Tabelle8">
    <pageSetUpPr fitToPage="1"/>
  </sheetPr>
  <dimension ref="A1:M66"/>
  <sheetViews>
    <sheetView showGridLines="0" zoomScalePageLayoutView="0" workbookViewId="0" topLeftCell="A14">
      <selection activeCell="A1" sqref="A1"/>
    </sheetView>
  </sheetViews>
  <sheetFormatPr defaultColWidth="11.421875" defaultRowHeight="12.75"/>
  <cols>
    <col min="1" max="1" width="0.9921875" style="0" customWidth="1"/>
    <col min="2" max="2" width="0.2890625" style="0" customWidth="1"/>
    <col min="3" max="3" width="8.140625" style="0" customWidth="1"/>
    <col min="11" max="11" width="12.28125" style="0" customWidth="1"/>
    <col min="12" max="12" width="0.2890625" style="0" customWidth="1"/>
    <col min="13" max="13" width="0.9921875" style="0" customWidth="1"/>
    <col min="14" max="14" width="0.85546875" style="0" customWidth="1"/>
  </cols>
  <sheetData>
    <row r="1" spans="1:13" ht="6" customHeight="1">
      <c r="A1" s="1"/>
      <c r="B1" s="1"/>
      <c r="C1" s="1"/>
      <c r="D1" s="1"/>
      <c r="E1" s="1"/>
      <c r="F1" s="1"/>
      <c r="G1" s="1"/>
      <c r="H1" s="1"/>
      <c r="I1" s="1"/>
      <c r="J1" s="1"/>
      <c r="K1" s="1"/>
      <c r="L1" s="1"/>
      <c r="M1" s="1"/>
    </row>
    <row r="2" spans="1:13" ht="12.75">
      <c r="A2" s="1"/>
      <c r="C2" s="679" t="s">
        <v>39</v>
      </c>
      <c r="D2" s="679"/>
      <c r="E2" s="679"/>
      <c r="F2" s="679"/>
      <c r="G2" s="679"/>
      <c r="H2" s="679"/>
      <c r="I2" s="679"/>
      <c r="J2" s="679"/>
      <c r="K2" s="679"/>
      <c r="M2" s="1"/>
    </row>
    <row r="3" spans="1:13" ht="12.75">
      <c r="A3" s="1"/>
      <c r="C3" s="679"/>
      <c r="D3" s="679"/>
      <c r="E3" s="679"/>
      <c r="F3" s="679"/>
      <c r="G3" s="679"/>
      <c r="H3" s="679"/>
      <c r="I3" s="679"/>
      <c r="J3" s="679"/>
      <c r="K3" s="679"/>
      <c r="M3" s="1"/>
    </row>
    <row r="4" spans="1:13" ht="12.75">
      <c r="A4" s="1"/>
      <c r="C4" s="679"/>
      <c r="D4" s="679"/>
      <c r="E4" s="679"/>
      <c r="F4" s="679"/>
      <c r="G4" s="679"/>
      <c r="H4" s="679"/>
      <c r="I4" s="679"/>
      <c r="J4" s="679"/>
      <c r="K4" s="679"/>
      <c r="M4" s="1"/>
    </row>
    <row r="5" spans="1:13" ht="12.75">
      <c r="A5" s="1"/>
      <c r="M5" s="1"/>
    </row>
    <row r="6" spans="1:13" ht="12.75">
      <c r="A6" s="1"/>
      <c r="C6" s="2"/>
      <c r="D6" s="2"/>
      <c r="M6" s="1"/>
    </row>
    <row r="7" spans="1:13" ht="12.75">
      <c r="A7" s="1"/>
      <c r="C7" s="2"/>
      <c r="D7" s="2"/>
      <c r="M7" s="1"/>
    </row>
    <row r="8" spans="1:13" ht="2.25" customHeight="1">
      <c r="A8" s="1"/>
      <c r="C8" s="3"/>
      <c r="D8" s="3"/>
      <c r="E8" s="3"/>
      <c r="F8" s="3"/>
      <c r="G8" s="3"/>
      <c r="H8" s="3"/>
      <c r="I8" s="3"/>
      <c r="J8" s="3"/>
      <c r="K8" s="3"/>
      <c r="M8" s="1"/>
    </row>
    <row r="9" spans="1:13" ht="12.75">
      <c r="A9" s="1"/>
      <c r="M9" s="1"/>
    </row>
    <row r="10" spans="1:13" ht="12.75">
      <c r="A10" s="1"/>
      <c r="M10" s="1"/>
    </row>
    <row r="11" spans="1:13" ht="12.75">
      <c r="A11" s="1"/>
      <c r="M11" s="1"/>
    </row>
    <row r="12" spans="1:13" ht="12.75">
      <c r="A12" s="1"/>
      <c r="M12" s="1"/>
    </row>
    <row r="13" spans="1:13" ht="12.75">
      <c r="A13" s="1"/>
      <c r="M13" s="1"/>
    </row>
    <row r="14" spans="1:13" ht="12.75">
      <c r="A14" s="1"/>
      <c r="M14" s="1"/>
    </row>
    <row r="15" spans="1:13" ht="12.75">
      <c r="A15" s="1"/>
      <c r="M15" s="1"/>
    </row>
    <row r="16" spans="1:13" ht="13.5" customHeight="1">
      <c r="A16" s="1"/>
      <c r="M16" s="1"/>
    </row>
    <row r="17" spans="1:13" ht="2.25" customHeight="1">
      <c r="A17" s="1"/>
      <c r="C17" s="3"/>
      <c r="D17" s="3"/>
      <c r="E17" s="3"/>
      <c r="F17" s="3"/>
      <c r="G17" s="3"/>
      <c r="H17" s="3"/>
      <c r="I17" s="3"/>
      <c r="J17" s="3"/>
      <c r="K17" s="3"/>
      <c r="M17" s="1"/>
    </row>
    <row r="18" spans="1:13" ht="13.5" customHeight="1">
      <c r="A18" s="1"/>
      <c r="M18" s="1"/>
    </row>
    <row r="19" spans="1:13" ht="12" customHeight="1">
      <c r="A19" s="1"/>
      <c r="M19" s="1"/>
    </row>
    <row r="20" spans="1:13" ht="12.75">
      <c r="A20" s="1"/>
      <c r="D20" s="9" t="s">
        <v>0</v>
      </c>
      <c r="M20" s="1"/>
    </row>
    <row r="21" spans="1:13" ht="12.75">
      <c r="A21" s="1"/>
      <c r="M21" s="1"/>
    </row>
    <row r="22" spans="1:13" ht="12.75">
      <c r="A22" s="1"/>
      <c r="M22" s="1"/>
    </row>
    <row r="23" spans="1:13" ht="12.75">
      <c r="A23" s="1"/>
      <c r="M23" s="1"/>
    </row>
    <row r="24" spans="1:13" ht="12.75">
      <c r="A24" s="1"/>
      <c r="M24" s="1"/>
    </row>
    <row r="25" spans="1:13" ht="12.75">
      <c r="A25" s="1"/>
      <c r="M25" s="1"/>
    </row>
    <row r="26" spans="1:13" ht="12.75">
      <c r="A26" s="1"/>
      <c r="M26" s="1"/>
    </row>
    <row r="27" spans="1:13" ht="12.75">
      <c r="A27" s="1"/>
      <c r="M27" s="1"/>
    </row>
    <row r="28" spans="1:13" ht="12.75">
      <c r="A28" s="1"/>
      <c r="M28" s="1"/>
    </row>
    <row r="29" spans="1:13" ht="12.75">
      <c r="A29" s="1"/>
      <c r="M29" s="1"/>
    </row>
    <row r="30" spans="1:13" ht="12.75">
      <c r="A30" s="1"/>
      <c r="M30" s="1"/>
    </row>
    <row r="31" spans="1:13" ht="12.75">
      <c r="A31" s="1"/>
      <c r="M31" s="1"/>
    </row>
    <row r="32" spans="1:13" ht="12.75">
      <c r="A32" s="1"/>
      <c r="M32" s="1"/>
    </row>
    <row r="33" spans="1:13" ht="12.75">
      <c r="A33" s="1"/>
      <c r="C33" s="7"/>
      <c r="M33" s="1"/>
    </row>
    <row r="34" spans="1:13" ht="12.75">
      <c r="A34" s="1"/>
      <c r="M34" s="1"/>
    </row>
    <row r="35" spans="1:13" ht="12.75" hidden="1">
      <c r="A35" s="1"/>
      <c r="M35" s="1"/>
    </row>
    <row r="36" spans="1:13" ht="12.75" hidden="1">
      <c r="A36" s="1"/>
      <c r="M36" s="1"/>
    </row>
    <row r="37" spans="1:13" ht="12.75" hidden="1">
      <c r="A37" s="1"/>
      <c r="M37" s="1"/>
    </row>
    <row r="38" spans="1:13" ht="12.75" hidden="1">
      <c r="A38" s="1"/>
      <c r="M38" s="1"/>
    </row>
    <row r="39" spans="1:13" ht="12.75" hidden="1">
      <c r="A39" s="1"/>
      <c r="M39" s="1"/>
    </row>
    <row r="40" spans="1:13" ht="12.75" hidden="1">
      <c r="A40" s="1"/>
      <c r="M40" s="1"/>
    </row>
    <row r="41" spans="1:13" ht="12.75" hidden="1">
      <c r="A41" s="1"/>
      <c r="M41" s="1"/>
    </row>
    <row r="42" spans="1:13" ht="12.75" hidden="1">
      <c r="A42" s="1"/>
      <c r="M42" s="1"/>
    </row>
    <row r="43" spans="1:13" ht="12.75" hidden="1">
      <c r="A43" s="1"/>
      <c r="M43" s="1"/>
    </row>
    <row r="44" spans="1:13" ht="12.75" hidden="1">
      <c r="A44" s="1"/>
      <c r="M44" s="1"/>
    </row>
    <row r="45" spans="1:13" ht="12.75" hidden="1">
      <c r="A45" s="1"/>
      <c r="M45" s="1"/>
    </row>
    <row r="46" spans="1:13" ht="12.75" hidden="1">
      <c r="A46" s="1"/>
      <c r="M46" s="1"/>
    </row>
    <row r="47" spans="1:13" ht="12.75" hidden="1">
      <c r="A47" s="1"/>
      <c r="M47" s="1"/>
    </row>
    <row r="48" spans="1:13" ht="12.75" hidden="1">
      <c r="A48" s="1"/>
      <c r="M48" s="1"/>
    </row>
    <row r="49" spans="1:13" ht="12.75" hidden="1">
      <c r="A49" s="1"/>
      <c r="M49" s="1"/>
    </row>
    <row r="50" spans="1:13" ht="12.75" hidden="1">
      <c r="A50" s="1"/>
      <c r="M50" s="1"/>
    </row>
    <row r="51" spans="1:13" ht="12.75" hidden="1">
      <c r="A51" s="1"/>
      <c r="M51" s="1"/>
    </row>
    <row r="52" spans="1:13" ht="12.75" hidden="1">
      <c r="A52" s="1"/>
      <c r="M52" s="1"/>
    </row>
    <row r="53" spans="1:13" ht="12.75" hidden="1">
      <c r="A53" s="1"/>
      <c r="M53" s="1"/>
    </row>
    <row r="54" spans="1:13" ht="12.75" hidden="1">
      <c r="A54" s="1"/>
      <c r="M54" s="1"/>
    </row>
    <row r="55" spans="1:13" ht="12.75" hidden="1">
      <c r="A55" s="1"/>
      <c r="M55" s="1"/>
    </row>
    <row r="56" spans="1:13" ht="12.75" hidden="1">
      <c r="A56" s="1"/>
      <c r="M56" s="1"/>
    </row>
    <row r="57" spans="1:13" ht="12.75" hidden="1">
      <c r="A57" s="1"/>
      <c r="M57" s="1"/>
    </row>
    <row r="58" spans="1:13" ht="12.75" hidden="1">
      <c r="A58" s="1"/>
      <c r="M58" s="1"/>
    </row>
    <row r="59" spans="1:13" ht="12.75" hidden="1">
      <c r="A59" s="1"/>
      <c r="M59" s="1"/>
    </row>
    <row r="60" spans="1:13" ht="12.75" hidden="1">
      <c r="A60" s="1"/>
      <c r="M60" s="1"/>
    </row>
    <row r="61" spans="1:13" ht="12.75" hidden="1">
      <c r="A61" s="1"/>
      <c r="M61" s="1"/>
    </row>
    <row r="62" spans="1:13" ht="12.75" hidden="1">
      <c r="A62" s="1"/>
      <c r="M62" s="1"/>
    </row>
    <row r="63" spans="1:13" ht="12.75" hidden="1">
      <c r="A63" s="1"/>
      <c r="M63" s="1"/>
    </row>
    <row r="64" spans="1:13" ht="12.75" hidden="1">
      <c r="A64" s="1"/>
      <c r="M64" s="1"/>
    </row>
    <row r="65" spans="1:13" ht="12.75">
      <c r="A65" s="1"/>
      <c r="M65" s="1"/>
    </row>
    <row r="66" spans="1:13" ht="6" customHeight="1">
      <c r="A66" s="1"/>
      <c r="B66" s="1"/>
      <c r="C66" s="1"/>
      <c r="D66" s="1"/>
      <c r="E66" s="1"/>
      <c r="F66" s="1"/>
      <c r="G66" s="1"/>
      <c r="H66" s="1"/>
      <c r="I66" s="1"/>
      <c r="J66" s="1"/>
      <c r="K66" s="1"/>
      <c r="L66" s="1"/>
      <c r="M66" s="1"/>
    </row>
  </sheetData>
  <sheetProtection/>
  <mergeCells count="1">
    <mergeCell ref="C2:K4"/>
  </mergeCells>
  <printOptions/>
  <pageMargins left="0.787401575" right="0.787401575" top="0.984251969" bottom="0.984251969" header="0.4921259845" footer="0.4921259845"/>
  <pageSetup fitToHeight="1" fitToWidth="1" horizontalDpi="600" verticalDpi="600" orientation="portrait" paperSize="9" scale="84" r:id="rId4"/>
  <drawing r:id="rId3"/>
  <legacyDrawing r:id="rId2"/>
</worksheet>
</file>

<file path=xl/worksheets/sheet10.xml><?xml version="1.0" encoding="utf-8"?>
<worksheet xmlns="http://schemas.openxmlformats.org/spreadsheetml/2006/main" xmlns:r="http://schemas.openxmlformats.org/officeDocument/2006/relationships">
  <sheetPr codeName="Tabelle7">
    <pageSetUpPr fitToPage="1"/>
  </sheetPr>
  <dimension ref="A1:W268"/>
  <sheetViews>
    <sheetView showGridLines="0" showRowColHeaders="0" zoomScale="85" zoomScaleNormal="85" zoomScalePageLayoutView="0" workbookViewId="0" topLeftCell="A1">
      <selection activeCell="C7" sqref="C7:E7"/>
    </sheetView>
  </sheetViews>
  <sheetFormatPr defaultColWidth="12.57421875" defaultRowHeight="12.75"/>
  <cols>
    <col min="1" max="2" width="0.9921875" style="53" customWidth="1"/>
    <col min="3" max="3" width="51.7109375" style="53" customWidth="1"/>
    <col min="4" max="4" width="29.28125" style="53" customWidth="1"/>
    <col min="5" max="5" width="17.8515625" style="53" customWidth="1"/>
    <col min="6" max="6" width="2.00390625" style="53" hidden="1" customWidth="1"/>
    <col min="7" max="8" width="0.9921875" style="53" customWidth="1"/>
    <col min="9" max="9" width="12.57421875" style="53" customWidth="1"/>
    <col min="10" max="10" width="0.9921875" style="53" customWidth="1"/>
    <col min="11" max="11" width="16.7109375" style="53" customWidth="1"/>
    <col min="12" max="12" width="4.421875" style="53" customWidth="1"/>
    <col min="13" max="13" width="12.57421875" style="53" customWidth="1"/>
    <col min="14" max="14" width="19.7109375" style="53" customWidth="1"/>
    <col min="15" max="15" width="20.140625" style="53" customWidth="1"/>
    <col min="16" max="16" width="11.00390625" style="53" customWidth="1"/>
    <col min="17" max="17" width="8.7109375" style="53" customWidth="1"/>
    <col min="18" max="18" width="12.57421875" style="53" customWidth="1"/>
    <col min="19" max="19" width="5.7109375" style="53" customWidth="1"/>
    <col min="20" max="20" width="44.28125" style="53" customWidth="1"/>
    <col min="21" max="21" width="8.00390625" style="53" customWidth="1"/>
    <col min="22" max="22" width="20.140625" style="54" customWidth="1"/>
    <col min="23" max="23" width="12.57421875" style="55" customWidth="1"/>
    <col min="24" max="16384" width="12.57421875" style="53" customWidth="1"/>
  </cols>
  <sheetData>
    <row r="1" spans="1:8" s="26" customFormat="1" ht="0.75" customHeight="1">
      <c r="A1" s="24"/>
      <c r="B1" s="24"/>
      <c r="C1" s="24"/>
      <c r="D1" s="24"/>
      <c r="E1" s="24"/>
      <c r="F1" s="24"/>
      <c r="G1" s="24"/>
      <c r="H1" s="24"/>
    </row>
    <row r="2" spans="1:8" s="26" customFormat="1" ht="0.75" customHeight="1">
      <c r="A2" s="24"/>
      <c r="B2" s="27"/>
      <c r="C2" s="27"/>
      <c r="D2" s="27"/>
      <c r="E2" s="27"/>
      <c r="F2" s="27"/>
      <c r="G2" s="27"/>
      <c r="H2" s="24"/>
    </row>
    <row r="3" spans="1:8" s="26" customFormat="1" ht="0.75" customHeight="1">
      <c r="A3" s="24"/>
      <c r="B3" s="27"/>
      <c r="C3" s="27"/>
      <c r="D3" s="27"/>
      <c r="E3" s="27"/>
      <c r="F3" s="27"/>
      <c r="G3" s="27"/>
      <c r="H3" s="24"/>
    </row>
    <row r="4" spans="1:11" s="31" customFormat="1" ht="0.75" customHeight="1">
      <c r="A4" s="24"/>
      <c r="B4" s="28"/>
      <c r="C4" s="29"/>
      <c r="D4" s="30"/>
      <c r="E4" s="30"/>
      <c r="F4" s="30"/>
      <c r="G4" s="30"/>
      <c r="H4" s="24"/>
      <c r="I4" s="25"/>
      <c r="J4" s="25"/>
      <c r="K4" s="25"/>
    </row>
    <row r="5" spans="1:11" s="31" customFormat="1" ht="0.75" customHeight="1">
      <c r="A5" s="24"/>
      <c r="B5" s="691"/>
      <c r="C5" s="691"/>
      <c r="D5" s="691"/>
      <c r="E5" s="691"/>
      <c r="F5" s="691"/>
      <c r="G5" s="24"/>
      <c r="H5" s="24"/>
      <c r="I5" s="25"/>
      <c r="J5" s="25"/>
      <c r="K5" s="25"/>
    </row>
    <row r="6" spans="1:8" s="69" customFormat="1" ht="13.5">
      <c r="A6" s="52"/>
      <c r="E6" s="70"/>
      <c r="H6" s="24"/>
    </row>
    <row r="7" spans="1:8" s="69" customFormat="1" ht="24.75" customHeight="1">
      <c r="A7" s="52"/>
      <c r="C7" s="718" t="s">
        <v>193</v>
      </c>
      <c r="D7" s="718"/>
      <c r="E7" s="718"/>
      <c r="F7" s="78"/>
      <c r="H7" s="24"/>
    </row>
    <row r="8" spans="1:23" ht="13.5">
      <c r="A8" s="52"/>
      <c r="C8" s="79"/>
      <c r="D8" s="79"/>
      <c r="E8" s="80"/>
      <c r="F8" s="81"/>
      <c r="G8" s="69"/>
      <c r="H8" s="24"/>
      <c r="V8" s="53"/>
      <c r="W8" s="53"/>
    </row>
    <row r="9" spans="1:23" ht="13.5">
      <c r="A9" s="52"/>
      <c r="C9" s="82" t="s">
        <v>194</v>
      </c>
      <c r="D9" s="592">
        <f>Vorwärts!G13</f>
        <v>2159549.755832881</v>
      </c>
      <c r="E9" s="83">
        <v>1</v>
      </c>
      <c r="F9" s="81"/>
      <c r="G9" s="84"/>
      <c r="H9" s="24"/>
      <c r="V9" s="53"/>
      <c r="W9" s="53"/>
    </row>
    <row r="10" spans="1:23" ht="13.5">
      <c r="A10" s="52"/>
      <c r="C10" s="85" t="s">
        <v>195</v>
      </c>
      <c r="D10" s="593">
        <f>Vorwärts!G27</f>
        <v>1120800</v>
      </c>
      <c r="E10" s="594">
        <f>IF(D9=0,0,D10/$D$9)</f>
        <v>0.5189970719464795</v>
      </c>
      <c r="F10" s="81"/>
      <c r="G10" s="84"/>
      <c r="H10" s="24"/>
      <c r="V10" s="53"/>
      <c r="W10" s="53"/>
    </row>
    <row r="11" spans="1:23" ht="7.5" customHeight="1">
      <c r="A11" s="52"/>
      <c r="C11" s="86"/>
      <c r="D11" s="87"/>
      <c r="E11" s="88"/>
      <c r="F11" s="81"/>
      <c r="G11" s="84"/>
      <c r="H11" s="24"/>
      <c r="V11" s="53"/>
      <c r="W11" s="53"/>
    </row>
    <row r="12" spans="1:23" ht="13.5">
      <c r="A12" s="52"/>
      <c r="C12" s="86" t="s">
        <v>196</v>
      </c>
      <c r="D12" s="595">
        <f>D9-D10</f>
        <v>1038749.7558328812</v>
      </c>
      <c r="E12" s="596">
        <f>E9-E10</f>
        <v>0.4810029280535205</v>
      </c>
      <c r="F12" s="81"/>
      <c r="G12" s="84"/>
      <c r="H12" s="24"/>
      <c r="V12" s="53"/>
      <c r="W12" s="53"/>
    </row>
    <row r="13" spans="1:23" ht="13.5">
      <c r="A13" s="52"/>
      <c r="C13" s="85" t="s">
        <v>197</v>
      </c>
      <c r="D13" s="597">
        <f>D9*E13</f>
        <v>344802.0618556701</v>
      </c>
      <c r="E13" s="598">
        <f>Vorwärts!C40/(1+Vorwärts!C40)</f>
        <v>0.1596638655462185</v>
      </c>
      <c r="F13" s="81"/>
      <c r="G13" s="84"/>
      <c r="H13" s="24"/>
      <c r="V13" s="53"/>
      <c r="W13" s="53"/>
    </row>
    <row r="14" spans="1:23" ht="7.5" customHeight="1">
      <c r="A14" s="52"/>
      <c r="C14" s="89"/>
      <c r="D14" s="87"/>
      <c r="E14" s="88"/>
      <c r="F14" s="81"/>
      <c r="G14" s="84"/>
      <c r="H14" s="24"/>
      <c r="V14" s="53"/>
      <c r="W14" s="53"/>
    </row>
    <row r="15" spans="1:23" ht="14.25" thickBot="1">
      <c r="A15" s="52"/>
      <c r="C15" s="90" t="s">
        <v>198</v>
      </c>
      <c r="D15" s="599">
        <f>D12-D13</f>
        <v>693947.6939772111</v>
      </c>
      <c r="E15" s="600">
        <f>E12-E13</f>
        <v>0.32133906250730204</v>
      </c>
      <c r="F15" s="81"/>
      <c r="G15" s="84"/>
      <c r="H15" s="24"/>
      <c r="V15" s="53"/>
      <c r="W15" s="53"/>
    </row>
    <row r="16" spans="1:23" ht="7.5" customHeight="1" thickTop="1">
      <c r="A16" s="52"/>
      <c r="C16" s="86"/>
      <c r="D16" s="87"/>
      <c r="E16" s="88"/>
      <c r="F16" s="81"/>
      <c r="G16" s="84"/>
      <c r="H16" s="24"/>
      <c r="V16" s="53"/>
      <c r="W16" s="53"/>
    </row>
    <row r="17" spans="1:23" ht="13.5">
      <c r="A17" s="52"/>
      <c r="C17" s="91" t="s">
        <v>199</v>
      </c>
      <c r="D17" s="87"/>
      <c r="E17" s="88"/>
      <c r="F17" s="81"/>
      <c r="G17" s="84"/>
      <c r="H17" s="24"/>
      <c r="V17" s="53"/>
      <c r="W17" s="53"/>
    </row>
    <row r="18" spans="1:23" ht="13.5">
      <c r="A18" s="52"/>
      <c r="C18" s="601" t="str">
        <f>'Kostenplan. u. -trennung'!C13</f>
        <v>Personalkosten</v>
      </c>
      <c r="D18" s="602">
        <f>'Kostenplan. u. -trennung'!E13</f>
        <v>150000</v>
      </c>
      <c r="E18" s="603">
        <f aca="true" t="shared" si="0" ref="E18:E32">IF($D$9=0,0,D18/$D$9)</f>
        <v>0.06945892290504276</v>
      </c>
      <c r="F18" s="81"/>
      <c r="G18" s="84"/>
      <c r="H18" s="24"/>
      <c r="V18" s="53"/>
      <c r="W18" s="53"/>
    </row>
    <row r="19" spans="1:23" ht="13.5">
      <c r="A19" s="52"/>
      <c r="C19" s="601" t="str">
        <f>'Kostenplan. u. -trennung'!C14</f>
        <v>Miete, Pacht</v>
      </c>
      <c r="D19" s="602">
        <f>'Kostenplan. u. -trennung'!E14</f>
        <v>7000</v>
      </c>
      <c r="E19" s="603">
        <f t="shared" si="0"/>
        <v>0.0032414164022353284</v>
      </c>
      <c r="F19" s="81"/>
      <c r="G19" s="84"/>
      <c r="H19" s="24"/>
      <c r="V19" s="53"/>
      <c r="W19" s="53"/>
    </row>
    <row r="20" spans="1:23" ht="13.5">
      <c r="A20" s="52"/>
      <c r="C20" s="601" t="str">
        <f>'Kostenplan. u. -trennung'!C15</f>
        <v>Heizung, Energie</v>
      </c>
      <c r="D20" s="602">
        <f>'Kostenplan. u. -trennung'!E15</f>
        <v>12000</v>
      </c>
      <c r="E20" s="603">
        <f t="shared" si="0"/>
        <v>0.00555671383240342</v>
      </c>
      <c r="F20" s="81"/>
      <c r="G20" s="84"/>
      <c r="H20" s="24"/>
      <c r="V20" s="53"/>
      <c r="W20" s="53"/>
    </row>
    <row r="21" spans="1:23" ht="13.5">
      <c r="A21" s="52"/>
      <c r="C21" s="601" t="str">
        <f>'Kostenplan. u. -trennung'!C16</f>
        <v>Reinigung</v>
      </c>
      <c r="D21" s="602">
        <f>'Kostenplan. u. -trennung'!E16</f>
        <v>1000</v>
      </c>
      <c r="E21" s="603">
        <f t="shared" si="0"/>
        <v>0.00046305948603361834</v>
      </c>
      <c r="F21" s="81"/>
      <c r="G21" s="84"/>
      <c r="H21" s="24"/>
      <c r="V21" s="53"/>
      <c r="W21" s="53"/>
    </row>
    <row r="22" spans="1:23" ht="13.5">
      <c r="A22" s="52"/>
      <c r="C22" s="601" t="str">
        <f>'Kostenplan. u. -trennung'!C17</f>
        <v>Versicherungen, Beiträge</v>
      </c>
      <c r="D22" s="602">
        <f>'Kostenplan. u. -trennung'!E17</f>
        <v>8000</v>
      </c>
      <c r="E22" s="603">
        <f t="shared" si="0"/>
        <v>0.0037044758882689467</v>
      </c>
      <c r="F22" s="81"/>
      <c r="G22" s="84"/>
      <c r="H22" s="24"/>
      <c r="V22" s="53"/>
      <c r="W22" s="53"/>
    </row>
    <row r="23" spans="1:23" ht="13.5">
      <c r="A23" s="52"/>
      <c r="C23" s="601" t="str">
        <f>'Kostenplan. u. -trennung'!C18</f>
        <v>Fahrzeugkosten</v>
      </c>
      <c r="D23" s="602">
        <f>'Kostenplan. u. -trennung'!E18</f>
        <v>14000</v>
      </c>
      <c r="E23" s="603">
        <f t="shared" si="0"/>
        <v>0.006482832804470657</v>
      </c>
      <c r="F23" s="81"/>
      <c r="G23" s="84"/>
      <c r="H23" s="24"/>
      <c r="V23" s="53"/>
      <c r="W23" s="53"/>
    </row>
    <row r="24" spans="1:23" ht="13.5">
      <c r="A24" s="52"/>
      <c r="C24" s="601" t="str">
        <f>'Kostenplan. u. -trennung'!C19</f>
        <v>Werbekosten</v>
      </c>
      <c r="D24" s="602">
        <f>'Kostenplan. u. -trennung'!E19</f>
        <v>20000</v>
      </c>
      <c r="E24" s="603">
        <f t="shared" si="0"/>
        <v>0.009261189720672367</v>
      </c>
      <c r="F24" s="81"/>
      <c r="G24" s="84"/>
      <c r="H24" s="24"/>
      <c r="V24" s="53"/>
      <c r="W24" s="53"/>
    </row>
    <row r="25" spans="1:23" ht="13.5">
      <c r="A25" s="52"/>
      <c r="C25" s="601" t="str">
        <f>'Kostenplan. u. -trennung'!C20</f>
        <v>Geschenke, Repräsentation</v>
      </c>
      <c r="D25" s="602">
        <f>'Kostenplan. u. -trennung'!E20</f>
        <v>1500</v>
      </c>
      <c r="E25" s="603">
        <f t="shared" si="0"/>
        <v>0.0006945892290504275</v>
      </c>
      <c r="F25" s="81"/>
      <c r="G25" s="84"/>
      <c r="H25" s="24"/>
      <c r="V25" s="53"/>
      <c r="W25" s="53"/>
    </row>
    <row r="26" spans="1:23" ht="13.5">
      <c r="A26" s="52"/>
      <c r="C26" s="601" t="str">
        <f>'Kostenplan. u. -trennung'!C21</f>
        <v>Sonstige Betriebskosten</v>
      </c>
      <c r="D26" s="602">
        <f>'Kostenplan. u. -trennung'!E21</f>
        <v>4000</v>
      </c>
      <c r="E26" s="603">
        <f t="shared" si="0"/>
        <v>0.0018522379441344734</v>
      </c>
      <c r="F26" s="81"/>
      <c r="G26" s="84"/>
      <c r="H26" s="24"/>
      <c r="V26" s="53"/>
      <c r="W26" s="53"/>
    </row>
    <row r="27" spans="1:23" ht="13.5">
      <c r="A27" s="52"/>
      <c r="C27" s="601" t="str">
        <f>'Kostenplan. u. -trennung'!C22</f>
        <v>Instandhaltung</v>
      </c>
      <c r="D27" s="602">
        <f>'Kostenplan. u. -trennung'!E22</f>
        <v>5000</v>
      </c>
      <c r="E27" s="603">
        <f t="shared" si="0"/>
        <v>0.0023152974301680917</v>
      </c>
      <c r="F27" s="81"/>
      <c r="G27" s="84"/>
      <c r="H27" s="24"/>
      <c r="V27" s="53"/>
      <c r="W27" s="53"/>
    </row>
    <row r="28" spans="1:23" ht="13.5">
      <c r="A28" s="52"/>
      <c r="C28" s="601" t="str">
        <f>'Kostenplan. u. -trennung'!C23</f>
        <v>Werkzeuge, Kleingeräte</v>
      </c>
      <c r="D28" s="602">
        <f>'Kostenplan. u. -trennung'!E23</f>
        <v>1000</v>
      </c>
      <c r="E28" s="603">
        <f t="shared" si="0"/>
        <v>0.00046305948603361834</v>
      </c>
      <c r="F28" s="81"/>
      <c r="G28" s="84"/>
      <c r="H28" s="24"/>
      <c r="V28" s="53"/>
      <c r="W28" s="53"/>
    </row>
    <row r="29" spans="1:23" ht="13.5">
      <c r="A29" s="52"/>
      <c r="C29" s="601" t="str">
        <f>'Kostenplan. u. -trennung'!C24</f>
        <v>Büro, Telefon, Porto, Zeitschriften</v>
      </c>
      <c r="D29" s="602">
        <f>'Kostenplan. u. -trennung'!E24</f>
        <v>8000</v>
      </c>
      <c r="E29" s="603">
        <f t="shared" si="0"/>
        <v>0.0037044758882689467</v>
      </c>
      <c r="F29" s="81"/>
      <c r="G29" s="84"/>
      <c r="H29" s="24"/>
      <c r="V29" s="53"/>
      <c r="W29" s="53"/>
    </row>
    <row r="30" spans="1:23" ht="13.5">
      <c r="A30" s="52"/>
      <c r="C30" s="601" t="str">
        <f>'Kostenplan. u. -trennung'!C25</f>
        <v>Rechts- Beratungskosten, Buchführung</v>
      </c>
      <c r="D30" s="602">
        <f>'Kostenplan. u. -trennung'!E25</f>
        <v>6000</v>
      </c>
      <c r="E30" s="603">
        <f t="shared" si="0"/>
        <v>0.00277835691620171</v>
      </c>
      <c r="F30" s="81"/>
      <c r="G30" s="84"/>
      <c r="H30" s="24"/>
      <c r="V30" s="53"/>
      <c r="W30" s="53"/>
    </row>
    <row r="31" spans="1:23" ht="13.5">
      <c r="A31" s="52"/>
      <c r="C31" s="601" t="str">
        <f>'Kostenplan. u. -trennung'!C26</f>
        <v>Betriebliche Steuern</v>
      </c>
      <c r="D31" s="602">
        <f>'Kostenplan. u. -trennung'!E26</f>
        <v>4000</v>
      </c>
      <c r="E31" s="603">
        <f t="shared" si="0"/>
        <v>0.0018522379441344734</v>
      </c>
      <c r="F31" s="81"/>
      <c r="G31" s="84"/>
      <c r="H31" s="24"/>
      <c r="V31" s="53"/>
      <c r="W31" s="53"/>
    </row>
    <row r="32" spans="1:23" ht="13.5">
      <c r="A32" s="52"/>
      <c r="C32" s="601" t="str">
        <f>'Kostenplan. u. -trennung'!C27</f>
        <v>Sonstige Kosten (Fracht, Versand, etc.)</v>
      </c>
      <c r="D32" s="597">
        <f>'Kostenplan. u. -trennung'!E27</f>
        <v>15000</v>
      </c>
      <c r="E32" s="598">
        <f t="shared" si="0"/>
        <v>0.0069458922905042755</v>
      </c>
      <c r="F32" s="81"/>
      <c r="G32" s="84"/>
      <c r="H32" s="24"/>
      <c r="V32" s="53"/>
      <c r="W32" s="53"/>
    </row>
    <row r="33" spans="1:23" ht="7.5" customHeight="1">
      <c r="A33" s="52"/>
      <c r="C33" s="86"/>
      <c r="D33" s="87"/>
      <c r="E33" s="88"/>
      <c r="F33" s="81"/>
      <c r="G33" s="84"/>
      <c r="H33" s="24"/>
      <c r="V33" s="53"/>
      <c r="W33" s="53"/>
    </row>
    <row r="34" spans="1:23" ht="13.5">
      <c r="A34" s="52"/>
      <c r="C34" s="94" t="s">
        <v>200</v>
      </c>
      <c r="D34" s="604">
        <f>SUM(D18:D33)</f>
        <v>256500</v>
      </c>
      <c r="E34" s="605">
        <f>IF(D9=0,0,D34/$D$9)</f>
        <v>0.1187747581676231</v>
      </c>
      <c r="F34" s="81"/>
      <c r="G34" s="84"/>
      <c r="H34" s="24"/>
      <c r="V34" s="53"/>
      <c r="W34" s="53"/>
    </row>
    <row r="35" spans="1:23" ht="7.5" customHeight="1">
      <c r="A35" s="52"/>
      <c r="C35" s="86"/>
      <c r="D35" s="87"/>
      <c r="E35" s="88"/>
      <c r="F35" s="81"/>
      <c r="G35" s="84"/>
      <c r="H35" s="24"/>
      <c r="V35" s="53"/>
      <c r="W35" s="53"/>
    </row>
    <row r="36" spans="1:23" ht="13.5">
      <c r="A36" s="52"/>
      <c r="C36" s="95" t="s">
        <v>201</v>
      </c>
      <c r="D36" s="606">
        <f>D15-D34</f>
        <v>437447.69397721114</v>
      </c>
      <c r="E36" s="607">
        <f>E15-E34</f>
        <v>0.20256430433967892</v>
      </c>
      <c r="F36" s="81"/>
      <c r="G36" s="84"/>
      <c r="H36" s="24"/>
      <c r="V36" s="53"/>
      <c r="W36" s="53"/>
    </row>
    <row r="37" spans="1:23" ht="7.5" customHeight="1">
      <c r="A37" s="52"/>
      <c r="C37" s="89"/>
      <c r="D37" s="96"/>
      <c r="E37" s="88"/>
      <c r="F37" s="81"/>
      <c r="G37" s="84"/>
      <c r="H37" s="24"/>
      <c r="V37" s="53"/>
      <c r="W37" s="53"/>
    </row>
    <row r="38" spans="1:23" ht="13.5">
      <c r="A38" s="52"/>
      <c r="C38" s="92" t="s">
        <v>202</v>
      </c>
      <c r="D38" s="602">
        <f>'Kostenplan. u. -trennung'!E29+'Kostenplan. u. -trennung'!E35</f>
        <v>22000</v>
      </c>
      <c r="E38" s="603">
        <f>IF(D9=0,0,D38/$D$9)</f>
        <v>0.010187308692739604</v>
      </c>
      <c r="F38" s="81"/>
      <c r="G38" s="84"/>
      <c r="H38" s="24"/>
      <c r="V38" s="53"/>
      <c r="W38" s="53"/>
    </row>
    <row r="39" spans="1:23" ht="13.5">
      <c r="A39" s="52"/>
      <c r="C39" s="85" t="s">
        <v>203</v>
      </c>
      <c r="D39" s="597">
        <f>'Kostenplan. u. -trennung'!E39</f>
        <v>67000</v>
      </c>
      <c r="E39" s="598">
        <f>IF(D9=0,0,D39/$D$9)</f>
        <v>0.03102498556425243</v>
      </c>
      <c r="F39" s="81"/>
      <c r="G39" s="84"/>
      <c r="H39" s="24"/>
      <c r="V39" s="53"/>
      <c r="W39" s="53"/>
    </row>
    <row r="40" spans="1:23" ht="7.5" customHeight="1">
      <c r="A40" s="52"/>
      <c r="C40" s="86"/>
      <c r="D40" s="87"/>
      <c r="E40" s="88"/>
      <c r="F40" s="81"/>
      <c r="G40" s="84"/>
      <c r="H40" s="24"/>
      <c r="V40" s="53"/>
      <c r="W40" s="53"/>
    </row>
    <row r="41" spans="1:23" ht="13.5">
      <c r="A41" s="52"/>
      <c r="C41" s="86" t="s">
        <v>204</v>
      </c>
      <c r="D41" s="608">
        <f>D36-D38-D39</f>
        <v>348447.69397721114</v>
      </c>
      <c r="E41" s="609">
        <f>IF(D9=0,0,D41/$D$9)</f>
        <v>0.16135201008268693</v>
      </c>
      <c r="F41" s="56"/>
      <c r="H41" s="24"/>
      <c r="V41" s="53"/>
      <c r="W41" s="53"/>
    </row>
    <row r="42" spans="1:23" ht="7.5" customHeight="1">
      <c r="A42" s="52"/>
      <c r="C42" s="97"/>
      <c r="D42" s="93"/>
      <c r="E42" s="98"/>
      <c r="F42" s="56"/>
      <c r="H42" s="24"/>
      <c r="V42" s="53"/>
      <c r="W42" s="53"/>
    </row>
    <row r="43" spans="1:23" ht="13.5">
      <c r="A43" s="52"/>
      <c r="C43" s="85" t="s">
        <v>205</v>
      </c>
      <c r="D43" s="597">
        <f>SUM('Kostenplan. u. -trennung'!E36:E38)+'Kostenplan. u. -trennung'!E40</f>
        <v>188200</v>
      </c>
      <c r="E43" s="598">
        <f>IF(D9=0,0,D43/$D$9)</f>
        <v>0.08714779527152698</v>
      </c>
      <c r="F43" s="56"/>
      <c r="H43" s="24"/>
      <c r="V43" s="53"/>
      <c r="W43" s="53"/>
    </row>
    <row r="44" spans="1:23" ht="7.5" customHeight="1">
      <c r="A44" s="52"/>
      <c r="C44" s="99"/>
      <c r="D44" s="100"/>
      <c r="E44" s="98"/>
      <c r="F44" s="56"/>
      <c r="H44" s="24"/>
      <c r="V44" s="53"/>
      <c r="W44" s="53"/>
    </row>
    <row r="45" spans="1:23" ht="13.5">
      <c r="A45" s="52"/>
      <c r="C45" s="101" t="s">
        <v>206</v>
      </c>
      <c r="D45" s="102">
        <f>D41-D43</f>
        <v>160247.69397721114</v>
      </c>
      <c r="E45" s="103">
        <f>E41-E43</f>
        <v>0.07420421481115995</v>
      </c>
      <c r="F45" s="56"/>
      <c r="H45" s="24"/>
      <c r="V45" s="53"/>
      <c r="W45" s="53"/>
    </row>
    <row r="46" spans="1:23" ht="13.5">
      <c r="A46" s="52"/>
      <c r="C46" s="104"/>
      <c r="D46" s="104"/>
      <c r="E46" s="105"/>
      <c r="F46" s="56"/>
      <c r="H46" s="24"/>
      <c r="V46" s="53"/>
      <c r="W46" s="53"/>
    </row>
    <row r="47" spans="1:23" ht="13.5">
      <c r="A47" s="52"/>
      <c r="C47" s="104"/>
      <c r="D47" s="104"/>
      <c r="E47" s="105"/>
      <c r="F47" s="56"/>
      <c r="H47" s="24"/>
      <c r="V47" s="53"/>
      <c r="W47" s="53"/>
    </row>
    <row r="48" spans="1:23" ht="13.5">
      <c r="A48" s="52"/>
      <c r="C48" s="101" t="s">
        <v>207</v>
      </c>
      <c r="D48" s="106">
        <f>IF(D50=0,0,D50/D51)</f>
        <v>0.9267931440336199</v>
      </c>
      <c r="E48" s="107"/>
      <c r="F48" s="56"/>
      <c r="H48" s="24"/>
      <c r="V48" s="53"/>
      <c r="W48" s="53"/>
    </row>
    <row r="49" spans="1:23" ht="13.5">
      <c r="A49" s="52"/>
      <c r="C49" s="99"/>
      <c r="D49" s="108"/>
      <c r="E49" s="105"/>
      <c r="F49" s="56"/>
      <c r="H49" s="24"/>
      <c r="V49" s="53"/>
      <c r="W49" s="53"/>
    </row>
    <row r="50" spans="1:23" ht="13.5">
      <c r="A50" s="52"/>
      <c r="C50" s="109" t="s">
        <v>208</v>
      </c>
      <c r="D50" s="610">
        <f>D12</f>
        <v>1038749.7558328812</v>
      </c>
      <c r="E50" s="80"/>
      <c r="F50" s="56"/>
      <c r="H50" s="24"/>
      <c r="V50" s="53"/>
      <c r="W50" s="53"/>
    </row>
    <row r="51" spans="1:23" ht="13.5">
      <c r="A51" s="52"/>
      <c r="C51" s="110" t="s">
        <v>209</v>
      </c>
      <c r="D51" s="610">
        <f>D10</f>
        <v>1120800</v>
      </c>
      <c r="E51" s="80"/>
      <c r="F51" s="56"/>
      <c r="H51" s="24"/>
      <c r="V51" s="53"/>
      <c r="W51" s="53"/>
    </row>
    <row r="52" spans="1:23" ht="13.5">
      <c r="A52" s="52"/>
      <c r="C52" s="79"/>
      <c r="D52" s="79"/>
      <c r="E52" s="80"/>
      <c r="F52" s="56"/>
      <c r="H52" s="24"/>
      <c r="V52" s="53"/>
      <c r="W52" s="53"/>
    </row>
    <row r="53" spans="1:23" ht="13.5">
      <c r="A53" s="52"/>
      <c r="C53" s="111" t="s">
        <v>210</v>
      </c>
      <c r="D53" s="112">
        <f>IF(D55=0,0,D55/D56)</f>
        <v>0.4810029280535205</v>
      </c>
      <c r="E53" s="113"/>
      <c r="F53" s="56"/>
      <c r="H53" s="24"/>
      <c r="V53" s="53"/>
      <c r="W53" s="53"/>
    </row>
    <row r="54" spans="1:23" ht="13.5">
      <c r="A54" s="52"/>
      <c r="C54" s="86"/>
      <c r="D54" s="114"/>
      <c r="E54" s="80"/>
      <c r="F54" s="56"/>
      <c r="H54" s="24"/>
      <c r="V54" s="53"/>
      <c r="W54" s="53"/>
    </row>
    <row r="55" spans="1:23" ht="13.5">
      <c r="A55" s="52"/>
      <c r="C55" s="109" t="s">
        <v>208</v>
      </c>
      <c r="D55" s="611">
        <f>D50</f>
        <v>1038749.7558328812</v>
      </c>
      <c r="E55" s="80"/>
      <c r="F55" s="56"/>
      <c r="H55" s="24"/>
      <c r="V55" s="53"/>
      <c r="W55" s="53"/>
    </row>
    <row r="56" spans="1:23" ht="13.5">
      <c r="A56" s="52"/>
      <c r="C56" s="110" t="s">
        <v>182</v>
      </c>
      <c r="D56" s="612">
        <f>D9</f>
        <v>2159549.755832881</v>
      </c>
      <c r="E56" s="80"/>
      <c r="F56" s="56"/>
      <c r="H56" s="24"/>
      <c r="V56" s="53"/>
      <c r="W56" s="53"/>
    </row>
    <row r="57" spans="1:23" ht="13.5">
      <c r="A57" s="52"/>
      <c r="C57" s="57"/>
      <c r="D57" s="57"/>
      <c r="E57" s="80"/>
      <c r="F57" s="56"/>
      <c r="H57" s="24"/>
      <c r="V57" s="53"/>
      <c r="W57" s="53"/>
    </row>
    <row r="58" spans="1:23" ht="3.75" customHeight="1">
      <c r="A58" s="52"/>
      <c r="B58" s="52"/>
      <c r="C58" s="52"/>
      <c r="D58" s="52"/>
      <c r="E58" s="52"/>
      <c r="F58" s="52"/>
      <c r="G58" s="52"/>
      <c r="H58" s="24"/>
      <c r="V58" s="53"/>
      <c r="W58" s="53"/>
    </row>
    <row r="59" spans="3:23" ht="13.5">
      <c r="C59" s="57"/>
      <c r="D59" s="57"/>
      <c r="E59" s="80"/>
      <c r="F59" s="56"/>
      <c r="V59" s="53"/>
      <c r="W59" s="53"/>
    </row>
    <row r="60" spans="3:23" ht="13.5">
      <c r="C60" s="57"/>
      <c r="D60" s="57"/>
      <c r="E60" s="80"/>
      <c r="F60" s="56"/>
      <c r="V60" s="53"/>
      <c r="W60" s="53"/>
    </row>
    <row r="61" spans="3:23" ht="13.5">
      <c r="C61" s="57"/>
      <c r="D61" s="57"/>
      <c r="E61" s="80"/>
      <c r="F61" s="56"/>
      <c r="V61" s="53"/>
      <c r="W61" s="53"/>
    </row>
    <row r="62" spans="3:23" ht="13.5">
      <c r="C62" s="57"/>
      <c r="D62" s="57"/>
      <c r="E62" s="80"/>
      <c r="F62" s="56"/>
      <c r="V62" s="53"/>
      <c r="W62" s="53"/>
    </row>
    <row r="63" spans="3:23" ht="13.5">
      <c r="C63" s="57"/>
      <c r="D63" s="57"/>
      <c r="E63" s="80"/>
      <c r="F63" s="56"/>
      <c r="V63" s="53"/>
      <c r="W63" s="53"/>
    </row>
    <row r="64" spans="3:23" ht="13.5">
      <c r="C64" s="57"/>
      <c r="D64" s="57"/>
      <c r="E64" s="80"/>
      <c r="F64" s="56"/>
      <c r="V64" s="53"/>
      <c r="W64" s="53"/>
    </row>
    <row r="65" spans="3:23" ht="13.5">
      <c r="C65" s="57"/>
      <c r="D65" s="57"/>
      <c r="E65" s="80"/>
      <c r="F65" s="56"/>
      <c r="V65" s="53"/>
      <c r="W65" s="53"/>
    </row>
    <row r="66" spans="3:23" ht="13.5">
      <c r="C66" s="57"/>
      <c r="D66" s="57"/>
      <c r="E66" s="80"/>
      <c r="F66" s="56"/>
      <c r="V66" s="53"/>
      <c r="W66" s="53"/>
    </row>
    <row r="67" spans="3:23" ht="13.5">
      <c r="C67" s="57"/>
      <c r="D67" s="57"/>
      <c r="E67" s="80"/>
      <c r="F67" s="56"/>
      <c r="V67" s="53"/>
      <c r="W67" s="53"/>
    </row>
    <row r="68" spans="3:23" ht="13.5">
      <c r="C68" s="62"/>
      <c r="D68" s="62"/>
      <c r="E68" s="115"/>
      <c r="V68" s="53"/>
      <c r="W68" s="53"/>
    </row>
    <row r="69" spans="3:23" ht="15">
      <c r="C69" s="62"/>
      <c r="D69" s="61"/>
      <c r="E69" s="61"/>
      <c r="V69" s="53"/>
      <c r="W69" s="53"/>
    </row>
    <row r="70" spans="3:17" ht="15">
      <c r="C70" s="62"/>
      <c r="D70" s="61"/>
      <c r="E70" s="61"/>
      <c r="F70" s="116"/>
      <c r="G70" s="116"/>
      <c r="H70" s="116"/>
      <c r="I70" s="116"/>
      <c r="K70" s="116"/>
      <c r="L70" s="116"/>
      <c r="M70" s="116"/>
      <c r="N70" s="116"/>
      <c r="O70" s="116"/>
      <c r="P70" s="116"/>
      <c r="Q70" s="116"/>
    </row>
    <row r="71" spans="3:17" ht="15">
      <c r="C71" s="62"/>
      <c r="D71" s="61"/>
      <c r="E71" s="61"/>
      <c r="F71" s="116"/>
      <c r="G71" s="116"/>
      <c r="H71" s="116"/>
      <c r="I71" s="116"/>
      <c r="K71" s="116"/>
      <c r="L71" s="116"/>
      <c r="M71" s="116"/>
      <c r="N71" s="116"/>
      <c r="O71" s="116"/>
      <c r="P71" s="116"/>
      <c r="Q71" s="116"/>
    </row>
    <row r="72" spans="3:17" ht="15">
      <c r="C72" s="62"/>
      <c r="D72" s="61"/>
      <c r="E72" s="61"/>
      <c r="F72" s="116"/>
      <c r="G72" s="116"/>
      <c r="H72" s="116"/>
      <c r="I72" s="116"/>
      <c r="K72" s="116"/>
      <c r="L72" s="116"/>
      <c r="M72" s="116"/>
      <c r="N72" s="116"/>
      <c r="O72" s="116"/>
      <c r="P72" s="116"/>
      <c r="Q72" s="116"/>
    </row>
    <row r="73" spans="3:17" ht="15">
      <c r="C73" s="62"/>
      <c r="D73" s="61"/>
      <c r="E73" s="61"/>
      <c r="F73" s="116"/>
      <c r="G73" s="116"/>
      <c r="H73" s="116"/>
      <c r="I73" s="116"/>
      <c r="K73" s="116"/>
      <c r="L73" s="116"/>
      <c r="M73" s="116"/>
      <c r="N73" s="116"/>
      <c r="O73" s="116"/>
      <c r="P73" s="116"/>
      <c r="Q73" s="116"/>
    </row>
    <row r="74" spans="3:17" ht="15">
      <c r="C74" s="62"/>
      <c r="D74" s="61"/>
      <c r="E74" s="61"/>
      <c r="F74" s="116"/>
      <c r="G74" s="116"/>
      <c r="H74" s="116"/>
      <c r="I74" s="116"/>
      <c r="K74" s="116"/>
      <c r="L74" s="116"/>
      <c r="M74" s="116"/>
      <c r="N74" s="116"/>
      <c r="O74" s="116"/>
      <c r="P74" s="116"/>
      <c r="Q74" s="116"/>
    </row>
    <row r="75" spans="3:17" ht="15">
      <c r="C75" s="62"/>
      <c r="D75" s="61"/>
      <c r="E75" s="61"/>
      <c r="F75" s="116"/>
      <c r="G75" s="116"/>
      <c r="H75" s="116"/>
      <c r="I75" s="116"/>
      <c r="K75" s="116"/>
      <c r="L75" s="116"/>
      <c r="M75" s="116"/>
      <c r="N75" s="116"/>
      <c r="O75" s="116"/>
      <c r="P75" s="116"/>
      <c r="Q75" s="116"/>
    </row>
    <row r="76" spans="3:17" ht="15">
      <c r="C76" s="62"/>
      <c r="D76" s="61"/>
      <c r="E76" s="61"/>
      <c r="F76" s="116"/>
      <c r="G76" s="116"/>
      <c r="H76" s="116"/>
      <c r="I76" s="116"/>
      <c r="K76" s="116"/>
      <c r="L76" s="116"/>
      <c r="M76" s="116"/>
      <c r="N76" s="116"/>
      <c r="O76" s="116"/>
      <c r="P76" s="116"/>
      <c r="Q76" s="116"/>
    </row>
    <row r="77" spans="3:16" ht="15">
      <c r="C77" s="62"/>
      <c r="D77" s="61"/>
      <c r="E77" s="61"/>
      <c r="F77" s="116"/>
      <c r="G77" s="116"/>
      <c r="H77" s="116"/>
      <c r="I77" s="116"/>
      <c r="K77" s="117"/>
      <c r="L77" s="117"/>
      <c r="M77" s="117"/>
      <c r="N77" s="117"/>
      <c r="O77" s="117"/>
      <c r="P77" s="117"/>
    </row>
    <row r="78" spans="3:16" ht="15">
      <c r="C78" s="62"/>
      <c r="D78" s="61"/>
      <c r="E78" s="61"/>
      <c r="F78" s="116"/>
      <c r="G78" s="116"/>
      <c r="H78" s="116"/>
      <c r="I78" s="116"/>
      <c r="K78" s="117"/>
      <c r="L78" s="117"/>
      <c r="M78" s="117"/>
      <c r="N78" s="117"/>
      <c r="O78" s="117"/>
      <c r="P78" s="117"/>
    </row>
    <row r="79" spans="3:16" ht="15">
      <c r="C79" s="62"/>
      <c r="D79" s="61"/>
      <c r="E79" s="61"/>
      <c r="F79" s="116"/>
      <c r="G79" s="116"/>
      <c r="H79" s="116"/>
      <c r="I79" s="116"/>
      <c r="K79" s="117"/>
      <c r="L79" s="117"/>
      <c r="M79" s="117"/>
      <c r="N79" s="117"/>
      <c r="O79" s="117"/>
      <c r="P79" s="117"/>
    </row>
    <row r="80" spans="3:16" ht="15">
      <c r="C80" s="62"/>
      <c r="D80" s="61"/>
      <c r="E80" s="61"/>
      <c r="F80" s="116"/>
      <c r="G80" s="116"/>
      <c r="H80" s="116"/>
      <c r="I80" s="116"/>
      <c r="K80" s="117"/>
      <c r="L80" s="117"/>
      <c r="M80" s="117"/>
      <c r="N80" s="117"/>
      <c r="O80" s="117"/>
      <c r="P80" s="117"/>
    </row>
    <row r="81" spans="3:16" ht="15">
      <c r="C81" s="62"/>
      <c r="D81" s="61"/>
      <c r="E81" s="61"/>
      <c r="F81" s="116"/>
      <c r="G81" s="116"/>
      <c r="H81" s="116"/>
      <c r="I81" s="116"/>
      <c r="K81" s="117"/>
      <c r="L81" s="117"/>
      <c r="M81" s="117"/>
      <c r="N81" s="117"/>
      <c r="O81" s="117"/>
      <c r="P81" s="117"/>
    </row>
    <row r="82" spans="3:16" ht="15">
      <c r="C82" s="62"/>
      <c r="D82" s="61"/>
      <c r="E82" s="61"/>
      <c r="F82" s="116"/>
      <c r="G82" s="116"/>
      <c r="H82" s="116"/>
      <c r="I82" s="116"/>
      <c r="K82" s="117"/>
      <c r="L82" s="117"/>
      <c r="M82" s="117"/>
      <c r="N82" s="117"/>
      <c r="O82" s="117"/>
      <c r="P82" s="117"/>
    </row>
    <row r="83" spans="3:16" ht="15">
      <c r="C83" s="62"/>
      <c r="D83" s="61"/>
      <c r="E83" s="61"/>
      <c r="F83" s="116"/>
      <c r="G83" s="116"/>
      <c r="H83" s="116"/>
      <c r="I83" s="116"/>
      <c r="K83" s="117"/>
      <c r="L83" s="117"/>
      <c r="M83" s="117"/>
      <c r="N83" s="117"/>
      <c r="O83" s="117"/>
      <c r="P83" s="117"/>
    </row>
    <row r="84" spans="3:16" ht="15">
      <c r="C84" s="62"/>
      <c r="D84" s="61"/>
      <c r="E84" s="61"/>
      <c r="F84" s="116"/>
      <c r="G84" s="116"/>
      <c r="H84" s="116"/>
      <c r="I84" s="116"/>
      <c r="K84" s="117"/>
      <c r="L84" s="117"/>
      <c r="M84" s="117"/>
      <c r="N84" s="117"/>
      <c r="O84" s="117"/>
      <c r="P84" s="117"/>
    </row>
    <row r="85" spans="3:16" ht="15">
      <c r="C85" s="62"/>
      <c r="D85" s="61"/>
      <c r="E85" s="61"/>
      <c r="F85" s="116"/>
      <c r="G85" s="116"/>
      <c r="H85" s="116"/>
      <c r="I85" s="116"/>
      <c r="K85" s="117"/>
      <c r="L85" s="117"/>
      <c r="M85" s="117"/>
      <c r="N85" s="117"/>
      <c r="O85" s="117"/>
      <c r="P85" s="117"/>
    </row>
    <row r="86" spans="3:16" ht="15">
      <c r="C86" s="62"/>
      <c r="D86" s="61"/>
      <c r="E86" s="61"/>
      <c r="F86" s="116"/>
      <c r="G86" s="116"/>
      <c r="H86" s="116"/>
      <c r="I86" s="116"/>
      <c r="K86" s="117"/>
      <c r="L86" s="117"/>
      <c r="M86" s="117"/>
      <c r="N86" s="117"/>
      <c r="O86" s="117"/>
      <c r="P86" s="117"/>
    </row>
    <row r="87" spans="3:16" ht="15">
      <c r="C87" s="62"/>
      <c r="D87" s="61"/>
      <c r="E87" s="61"/>
      <c r="F87" s="116"/>
      <c r="G87" s="116"/>
      <c r="H87" s="116"/>
      <c r="I87" s="116"/>
      <c r="K87" s="117"/>
      <c r="L87" s="117"/>
      <c r="M87" s="117"/>
      <c r="N87" s="117"/>
      <c r="O87" s="117"/>
      <c r="P87" s="117"/>
    </row>
    <row r="88" spans="3:16" ht="15">
      <c r="C88" s="62"/>
      <c r="D88" s="61"/>
      <c r="E88" s="61"/>
      <c r="F88" s="116"/>
      <c r="G88" s="116"/>
      <c r="H88" s="116"/>
      <c r="I88" s="116"/>
      <c r="K88" s="117"/>
      <c r="L88" s="117"/>
      <c r="M88" s="117"/>
      <c r="N88" s="117"/>
      <c r="O88" s="117"/>
      <c r="P88" s="117"/>
    </row>
    <row r="89" spans="3:16" ht="15">
      <c r="C89" s="62"/>
      <c r="D89" s="61"/>
      <c r="E89" s="61"/>
      <c r="F89" s="116"/>
      <c r="G89" s="116"/>
      <c r="H89" s="116"/>
      <c r="I89" s="116"/>
      <c r="K89" s="117"/>
      <c r="L89" s="117"/>
      <c r="M89" s="117"/>
      <c r="N89" s="117"/>
      <c r="O89" s="117"/>
      <c r="P89" s="117"/>
    </row>
    <row r="90" spans="3:16" ht="15">
      <c r="C90" s="62"/>
      <c r="D90" s="61"/>
      <c r="E90" s="61"/>
      <c r="F90" s="116"/>
      <c r="G90" s="116"/>
      <c r="H90" s="116"/>
      <c r="I90" s="116"/>
      <c r="K90" s="117"/>
      <c r="L90" s="117"/>
      <c r="M90" s="117"/>
      <c r="N90" s="117"/>
      <c r="O90" s="117"/>
      <c r="P90" s="117"/>
    </row>
    <row r="91" spans="3:16" ht="15">
      <c r="C91" s="62"/>
      <c r="D91" s="61"/>
      <c r="E91" s="61"/>
      <c r="F91" s="116"/>
      <c r="G91" s="116"/>
      <c r="H91" s="116"/>
      <c r="I91" s="116"/>
      <c r="K91" s="117"/>
      <c r="L91" s="117"/>
      <c r="M91" s="117"/>
      <c r="N91" s="117"/>
      <c r="O91" s="117"/>
      <c r="P91" s="117"/>
    </row>
    <row r="92" spans="3:16" ht="15">
      <c r="C92" s="62"/>
      <c r="D92" s="61"/>
      <c r="E92" s="61"/>
      <c r="F92" s="116"/>
      <c r="G92" s="116"/>
      <c r="H92" s="116"/>
      <c r="I92" s="116"/>
      <c r="K92" s="117"/>
      <c r="L92" s="117"/>
      <c r="M92" s="117"/>
      <c r="N92" s="117"/>
      <c r="O92" s="117"/>
      <c r="P92" s="117"/>
    </row>
    <row r="93" spans="3:16" ht="15">
      <c r="C93" s="62"/>
      <c r="D93" s="61"/>
      <c r="E93" s="61"/>
      <c r="F93" s="116"/>
      <c r="G93" s="116"/>
      <c r="H93" s="116"/>
      <c r="I93" s="116"/>
      <c r="K93" s="117"/>
      <c r="L93" s="117"/>
      <c r="M93" s="117"/>
      <c r="N93" s="117"/>
      <c r="O93" s="117"/>
      <c r="P93" s="117"/>
    </row>
    <row r="94" spans="3:16" ht="15">
      <c r="C94" s="62"/>
      <c r="D94" s="61"/>
      <c r="E94" s="61"/>
      <c r="F94" s="116"/>
      <c r="G94" s="116"/>
      <c r="H94" s="116"/>
      <c r="I94" s="116"/>
      <c r="K94" s="117"/>
      <c r="L94" s="117"/>
      <c r="M94" s="117"/>
      <c r="N94" s="117"/>
      <c r="O94" s="117"/>
      <c r="P94" s="117"/>
    </row>
    <row r="95" spans="3:16" ht="15">
      <c r="C95" s="62"/>
      <c r="D95" s="61"/>
      <c r="E95" s="61"/>
      <c r="F95" s="116"/>
      <c r="G95" s="116"/>
      <c r="H95" s="116"/>
      <c r="I95" s="116"/>
      <c r="K95" s="117"/>
      <c r="L95" s="117"/>
      <c r="M95" s="117"/>
      <c r="N95" s="117"/>
      <c r="O95" s="117"/>
      <c r="P95" s="117"/>
    </row>
    <row r="96" spans="3:16" ht="15">
      <c r="C96" s="62"/>
      <c r="D96" s="61"/>
      <c r="E96" s="61"/>
      <c r="F96" s="116"/>
      <c r="G96" s="116"/>
      <c r="H96" s="116"/>
      <c r="I96" s="116"/>
      <c r="K96" s="117"/>
      <c r="L96" s="117"/>
      <c r="M96" s="117"/>
      <c r="N96" s="117"/>
      <c r="O96" s="117"/>
      <c r="P96" s="117"/>
    </row>
    <row r="97" spans="3:9" ht="15">
      <c r="C97" s="62"/>
      <c r="D97" s="61"/>
      <c r="E97" s="61"/>
      <c r="F97" s="116"/>
      <c r="G97" s="116"/>
      <c r="H97" s="116"/>
      <c r="I97" s="116"/>
    </row>
    <row r="98" spans="3:9" ht="15">
      <c r="C98" s="62"/>
      <c r="D98" s="61"/>
      <c r="E98" s="61"/>
      <c r="F98" s="116"/>
      <c r="G98" s="116"/>
      <c r="H98" s="116"/>
      <c r="I98" s="116"/>
    </row>
    <row r="99" spans="3:9" ht="15">
      <c r="C99" s="62"/>
      <c r="D99" s="61"/>
      <c r="E99" s="61"/>
      <c r="F99" s="116"/>
      <c r="G99" s="116"/>
      <c r="H99" s="116"/>
      <c r="I99" s="116"/>
    </row>
    <row r="100" spans="3:9" ht="15">
      <c r="C100" s="62"/>
      <c r="D100" s="61"/>
      <c r="E100" s="61"/>
      <c r="F100" s="116"/>
      <c r="G100" s="116"/>
      <c r="H100" s="116"/>
      <c r="I100" s="116"/>
    </row>
    <row r="101" spans="3:9" ht="15">
      <c r="C101" s="62"/>
      <c r="D101" s="61"/>
      <c r="E101" s="61"/>
      <c r="F101" s="116"/>
      <c r="G101" s="116"/>
      <c r="H101" s="116"/>
      <c r="I101" s="116"/>
    </row>
    <row r="102" spans="3:9" ht="15">
      <c r="C102" s="62"/>
      <c r="D102" s="61"/>
      <c r="E102" s="61"/>
      <c r="F102" s="116"/>
      <c r="G102" s="116"/>
      <c r="H102" s="116"/>
      <c r="I102" s="116"/>
    </row>
    <row r="103" spans="3:9" ht="15">
      <c r="C103" s="62"/>
      <c r="D103" s="61"/>
      <c r="E103" s="61"/>
      <c r="F103" s="116"/>
      <c r="G103" s="116"/>
      <c r="H103" s="116"/>
      <c r="I103" s="116"/>
    </row>
    <row r="104" spans="3:9" ht="15">
      <c r="C104" s="62"/>
      <c r="D104" s="61"/>
      <c r="E104" s="61"/>
      <c r="F104" s="116"/>
      <c r="G104" s="116"/>
      <c r="H104" s="116"/>
      <c r="I104" s="116"/>
    </row>
    <row r="105" spans="3:9" ht="15">
      <c r="C105" s="62"/>
      <c r="D105" s="61"/>
      <c r="E105" s="61"/>
      <c r="F105" s="116"/>
      <c r="G105" s="116"/>
      <c r="H105" s="116"/>
      <c r="I105" s="116"/>
    </row>
    <row r="106" spans="3:9" ht="15">
      <c r="C106" s="62"/>
      <c r="D106" s="61"/>
      <c r="E106" s="61"/>
      <c r="F106" s="116"/>
      <c r="G106" s="116"/>
      <c r="H106" s="116"/>
      <c r="I106" s="116"/>
    </row>
    <row r="107" spans="3:9" ht="15">
      <c r="C107" s="62"/>
      <c r="D107" s="61"/>
      <c r="E107" s="61"/>
      <c r="F107" s="116"/>
      <c r="G107" s="116"/>
      <c r="H107" s="116"/>
      <c r="I107" s="116"/>
    </row>
    <row r="108" spans="3:9" ht="15">
      <c r="C108" s="62"/>
      <c r="D108" s="61"/>
      <c r="E108" s="61"/>
      <c r="F108" s="116"/>
      <c r="G108" s="116"/>
      <c r="H108" s="116"/>
      <c r="I108" s="116"/>
    </row>
    <row r="109" spans="3:9" ht="15">
      <c r="C109" s="62"/>
      <c r="D109" s="61"/>
      <c r="E109" s="61"/>
      <c r="F109" s="116"/>
      <c r="G109" s="116"/>
      <c r="H109" s="116"/>
      <c r="I109" s="116"/>
    </row>
    <row r="110" spans="3:9" ht="15">
      <c r="C110" s="62"/>
      <c r="D110" s="61"/>
      <c r="E110" s="61"/>
      <c r="F110" s="116"/>
      <c r="G110" s="116"/>
      <c r="H110" s="116"/>
      <c r="I110" s="116"/>
    </row>
    <row r="111" spans="3:9" ht="15">
      <c r="C111" s="62"/>
      <c r="D111" s="61"/>
      <c r="E111" s="61"/>
      <c r="F111" s="116"/>
      <c r="G111" s="116"/>
      <c r="H111" s="116"/>
      <c r="I111" s="116"/>
    </row>
    <row r="112" spans="3:9" ht="15">
      <c r="C112" s="62"/>
      <c r="D112" s="61"/>
      <c r="E112" s="61"/>
      <c r="F112" s="116"/>
      <c r="G112" s="116"/>
      <c r="H112" s="116"/>
      <c r="I112" s="116"/>
    </row>
    <row r="113" spans="3:9" ht="15">
      <c r="C113" s="62"/>
      <c r="D113" s="61"/>
      <c r="E113" s="61"/>
      <c r="F113" s="116"/>
      <c r="G113" s="116"/>
      <c r="H113" s="116"/>
      <c r="I113" s="116"/>
    </row>
    <row r="114" spans="3:9" ht="15">
      <c r="C114" s="62"/>
      <c r="D114" s="61"/>
      <c r="E114" s="61"/>
      <c r="F114" s="116"/>
      <c r="G114" s="116"/>
      <c r="H114" s="116"/>
      <c r="I114" s="116"/>
    </row>
    <row r="115" spans="3:9" ht="15">
      <c r="C115" s="62"/>
      <c r="D115" s="61"/>
      <c r="E115" s="61"/>
      <c r="F115" s="116"/>
      <c r="G115" s="116"/>
      <c r="H115" s="116"/>
      <c r="I115" s="116"/>
    </row>
    <row r="116" spans="3:9" ht="15">
      <c r="C116" s="62"/>
      <c r="D116" s="61"/>
      <c r="E116" s="61"/>
      <c r="F116" s="116"/>
      <c r="G116" s="116"/>
      <c r="H116" s="116"/>
      <c r="I116" s="116"/>
    </row>
    <row r="117" spans="3:9" ht="15">
      <c r="C117" s="62"/>
      <c r="D117" s="61"/>
      <c r="E117" s="61"/>
      <c r="F117" s="116"/>
      <c r="G117" s="116"/>
      <c r="H117" s="116"/>
      <c r="I117" s="116"/>
    </row>
    <row r="118" spans="3:9" ht="15">
      <c r="C118" s="62"/>
      <c r="D118" s="61"/>
      <c r="E118" s="61"/>
      <c r="F118" s="116"/>
      <c r="G118" s="116"/>
      <c r="H118" s="116"/>
      <c r="I118" s="116"/>
    </row>
    <row r="119" spans="3:9" ht="15">
      <c r="C119" s="62"/>
      <c r="D119" s="61"/>
      <c r="E119" s="61"/>
      <c r="F119" s="116"/>
      <c r="G119" s="116"/>
      <c r="H119" s="116"/>
      <c r="I119" s="116"/>
    </row>
    <row r="120" spans="3:9" ht="15">
      <c r="C120" s="62"/>
      <c r="D120" s="61"/>
      <c r="E120" s="61"/>
      <c r="F120" s="116"/>
      <c r="G120" s="116"/>
      <c r="H120" s="116"/>
      <c r="I120" s="116"/>
    </row>
    <row r="121" spans="3:9" ht="15">
      <c r="C121" s="62"/>
      <c r="D121" s="61"/>
      <c r="E121" s="61"/>
      <c r="F121" s="116"/>
      <c r="G121" s="116"/>
      <c r="H121" s="116"/>
      <c r="I121" s="116"/>
    </row>
    <row r="122" spans="3:9" ht="15">
      <c r="C122" s="62"/>
      <c r="D122" s="61"/>
      <c r="E122" s="61"/>
      <c r="F122" s="116"/>
      <c r="G122" s="116"/>
      <c r="H122" s="116"/>
      <c r="I122" s="116"/>
    </row>
    <row r="123" spans="3:9" ht="15">
      <c r="C123" s="62"/>
      <c r="D123" s="61"/>
      <c r="E123" s="61"/>
      <c r="F123" s="116"/>
      <c r="G123" s="116"/>
      <c r="H123" s="116"/>
      <c r="I123" s="116"/>
    </row>
    <row r="124" spans="3:9" ht="15">
      <c r="C124" s="62"/>
      <c r="D124" s="61"/>
      <c r="E124" s="61"/>
      <c r="F124" s="116"/>
      <c r="G124" s="116"/>
      <c r="H124" s="116"/>
      <c r="I124" s="116"/>
    </row>
    <row r="125" spans="3:9" ht="15">
      <c r="C125" s="62"/>
      <c r="D125" s="61"/>
      <c r="E125" s="61"/>
      <c r="F125" s="116"/>
      <c r="G125" s="116"/>
      <c r="H125" s="116"/>
      <c r="I125" s="116"/>
    </row>
    <row r="126" spans="3:9" ht="15">
      <c r="C126" s="62"/>
      <c r="D126" s="61"/>
      <c r="E126" s="61"/>
      <c r="F126" s="116"/>
      <c r="G126" s="116"/>
      <c r="H126" s="116"/>
      <c r="I126" s="116"/>
    </row>
    <row r="127" spans="3:9" ht="15">
      <c r="C127" s="62"/>
      <c r="D127" s="61"/>
      <c r="E127" s="61"/>
      <c r="F127" s="116"/>
      <c r="G127" s="116"/>
      <c r="H127" s="116"/>
      <c r="I127" s="118"/>
    </row>
    <row r="128" spans="3:9" ht="15">
      <c r="C128" s="62"/>
      <c r="D128" s="61"/>
      <c r="E128" s="61"/>
      <c r="F128" s="116"/>
      <c r="G128" s="116"/>
      <c r="H128" s="116"/>
      <c r="I128" s="116"/>
    </row>
    <row r="129" spans="3:9" ht="15">
      <c r="C129" s="62"/>
      <c r="D129" s="61"/>
      <c r="E129" s="61"/>
      <c r="F129" s="116"/>
      <c r="G129" s="116"/>
      <c r="H129" s="116"/>
      <c r="I129" s="116"/>
    </row>
    <row r="130" spans="3:9" ht="15">
      <c r="C130" s="62"/>
      <c r="D130" s="61"/>
      <c r="E130" s="61"/>
      <c r="F130" s="116"/>
      <c r="G130" s="116"/>
      <c r="H130" s="116"/>
      <c r="I130" s="116"/>
    </row>
    <row r="131" spans="3:9" ht="15">
      <c r="C131" s="62"/>
      <c r="D131" s="61"/>
      <c r="E131" s="61"/>
      <c r="F131" s="116"/>
      <c r="G131" s="116"/>
      <c r="H131" s="116"/>
      <c r="I131" s="116"/>
    </row>
    <row r="132" spans="3:9" ht="15">
      <c r="C132" s="62"/>
      <c r="D132" s="61"/>
      <c r="E132" s="61"/>
      <c r="F132" s="116"/>
      <c r="G132" s="116"/>
      <c r="H132" s="116"/>
      <c r="I132" s="116"/>
    </row>
    <row r="133" spans="3:9" ht="15">
      <c r="C133" s="62"/>
      <c r="D133" s="61"/>
      <c r="E133" s="61"/>
      <c r="F133" s="116"/>
      <c r="G133" s="116"/>
      <c r="H133" s="116"/>
      <c r="I133" s="116"/>
    </row>
    <row r="134" spans="3:9" ht="15">
      <c r="C134" s="62"/>
      <c r="D134" s="61"/>
      <c r="E134" s="61"/>
      <c r="F134" s="116"/>
      <c r="G134" s="116"/>
      <c r="H134" s="116"/>
      <c r="I134" s="116"/>
    </row>
    <row r="135" spans="3:9" ht="15">
      <c r="C135" s="62"/>
      <c r="D135" s="61"/>
      <c r="E135" s="61"/>
      <c r="F135" s="116"/>
      <c r="G135" s="116"/>
      <c r="H135" s="116"/>
      <c r="I135" s="116"/>
    </row>
    <row r="136" spans="3:9" ht="15">
      <c r="C136" s="62"/>
      <c r="D136" s="61"/>
      <c r="E136" s="61"/>
      <c r="F136" s="116"/>
      <c r="G136" s="116"/>
      <c r="H136" s="116"/>
      <c r="I136" s="116"/>
    </row>
    <row r="137" spans="3:9" ht="15">
      <c r="C137" s="62"/>
      <c r="D137" s="61"/>
      <c r="E137" s="61"/>
      <c r="F137" s="116"/>
      <c r="G137" s="116"/>
      <c r="H137" s="116"/>
      <c r="I137" s="116"/>
    </row>
    <row r="138" spans="3:9" ht="15">
      <c r="C138" s="62"/>
      <c r="D138" s="61"/>
      <c r="E138" s="61"/>
      <c r="F138" s="116"/>
      <c r="G138" s="116"/>
      <c r="H138" s="116"/>
      <c r="I138" s="116"/>
    </row>
    <row r="139" spans="3:9" ht="15">
      <c r="C139" s="62"/>
      <c r="D139" s="61"/>
      <c r="E139" s="61"/>
      <c r="F139" s="116"/>
      <c r="G139" s="116"/>
      <c r="H139" s="116"/>
      <c r="I139" s="116"/>
    </row>
    <row r="140" spans="3:9" ht="15">
      <c r="C140" s="62"/>
      <c r="D140" s="61"/>
      <c r="E140" s="61"/>
      <c r="F140" s="116"/>
      <c r="G140" s="116"/>
      <c r="H140" s="116"/>
      <c r="I140" s="116"/>
    </row>
    <row r="141" spans="3:9" ht="15">
      <c r="C141" s="62"/>
      <c r="D141" s="61"/>
      <c r="E141" s="61"/>
      <c r="F141" s="116"/>
      <c r="G141" s="116"/>
      <c r="H141" s="116"/>
      <c r="I141" s="116"/>
    </row>
    <row r="142" spans="3:9" ht="15">
      <c r="C142" s="62"/>
      <c r="D142" s="61"/>
      <c r="E142" s="61"/>
      <c r="F142" s="116"/>
      <c r="G142" s="116"/>
      <c r="H142" s="116"/>
      <c r="I142" s="116"/>
    </row>
    <row r="143" spans="3:9" ht="15">
      <c r="C143" s="62"/>
      <c r="D143" s="61"/>
      <c r="E143" s="61"/>
      <c r="F143" s="116"/>
      <c r="G143" s="116"/>
      <c r="H143" s="116"/>
      <c r="I143" s="116"/>
    </row>
    <row r="144" spans="3:9" ht="15">
      <c r="C144" s="62"/>
      <c r="D144" s="61"/>
      <c r="E144" s="61"/>
      <c r="F144" s="116"/>
      <c r="G144" s="116"/>
      <c r="H144" s="116"/>
      <c r="I144" s="116"/>
    </row>
    <row r="145" spans="3:9" ht="15">
      <c r="C145" s="62"/>
      <c r="D145" s="61"/>
      <c r="E145" s="61"/>
      <c r="F145" s="116"/>
      <c r="G145" s="116"/>
      <c r="H145" s="116"/>
      <c r="I145" s="116"/>
    </row>
    <row r="146" spans="3:9" ht="15">
      <c r="C146" s="62"/>
      <c r="D146" s="61"/>
      <c r="E146" s="61"/>
      <c r="F146" s="116"/>
      <c r="G146" s="116"/>
      <c r="H146" s="116"/>
      <c r="I146" s="116"/>
    </row>
    <row r="147" spans="3:9" ht="15">
      <c r="C147" s="62"/>
      <c r="D147" s="61"/>
      <c r="E147" s="61"/>
      <c r="F147" s="116"/>
      <c r="G147" s="116"/>
      <c r="H147" s="116"/>
      <c r="I147" s="116"/>
    </row>
    <row r="148" spans="3:9" ht="15">
      <c r="C148" s="62"/>
      <c r="D148" s="61"/>
      <c r="E148" s="61"/>
      <c r="F148" s="116"/>
      <c r="G148" s="116"/>
      <c r="H148" s="116"/>
      <c r="I148" s="116"/>
    </row>
    <row r="149" spans="3:9" ht="15">
      <c r="C149" s="62"/>
      <c r="D149" s="61"/>
      <c r="E149" s="61"/>
      <c r="F149" s="116"/>
      <c r="G149" s="116"/>
      <c r="H149" s="116"/>
      <c r="I149" s="116"/>
    </row>
    <row r="150" spans="3:9" ht="15">
      <c r="C150" s="62"/>
      <c r="D150" s="61"/>
      <c r="E150" s="61"/>
      <c r="F150" s="116"/>
      <c r="G150" s="116"/>
      <c r="H150" s="116"/>
      <c r="I150" s="116"/>
    </row>
    <row r="151" spans="3:9" ht="15">
      <c r="C151" s="62"/>
      <c r="D151" s="61"/>
      <c r="E151" s="61"/>
      <c r="F151" s="116"/>
      <c r="G151" s="116"/>
      <c r="H151" s="116"/>
      <c r="I151" s="116"/>
    </row>
    <row r="152" spans="3:9" ht="15">
      <c r="C152" s="62"/>
      <c r="D152" s="61"/>
      <c r="E152" s="61"/>
      <c r="F152" s="116"/>
      <c r="G152" s="116"/>
      <c r="H152" s="116"/>
      <c r="I152" s="116"/>
    </row>
    <row r="153" spans="3:9" ht="15">
      <c r="C153" s="62"/>
      <c r="D153" s="61"/>
      <c r="E153" s="61"/>
      <c r="F153" s="116"/>
      <c r="G153" s="116"/>
      <c r="H153" s="116"/>
      <c r="I153" s="116"/>
    </row>
    <row r="154" spans="3:9" ht="15">
      <c r="C154" s="62"/>
      <c r="D154" s="61"/>
      <c r="E154" s="61"/>
      <c r="F154" s="116"/>
      <c r="G154" s="116"/>
      <c r="H154" s="116"/>
      <c r="I154" s="116"/>
    </row>
    <row r="155" spans="3:9" ht="15">
      <c r="C155" s="62"/>
      <c r="D155" s="61"/>
      <c r="E155" s="61"/>
      <c r="F155" s="116"/>
      <c r="G155" s="116"/>
      <c r="H155" s="116"/>
      <c r="I155" s="116"/>
    </row>
    <row r="156" spans="3:9" ht="15">
      <c r="C156" s="62"/>
      <c r="D156" s="61"/>
      <c r="E156" s="61"/>
      <c r="F156" s="116"/>
      <c r="G156" s="116"/>
      <c r="H156" s="116"/>
      <c r="I156" s="116"/>
    </row>
    <row r="157" spans="3:9" ht="15">
      <c r="C157" s="62"/>
      <c r="D157" s="61"/>
      <c r="E157" s="61"/>
      <c r="F157" s="116"/>
      <c r="G157" s="116"/>
      <c r="H157" s="116"/>
      <c r="I157" s="116"/>
    </row>
    <row r="158" spans="3:9" ht="15">
      <c r="C158" s="62"/>
      <c r="D158" s="61"/>
      <c r="E158" s="61"/>
      <c r="F158" s="116"/>
      <c r="G158" s="116"/>
      <c r="H158" s="116"/>
      <c r="I158" s="116"/>
    </row>
    <row r="159" spans="3:9" ht="15">
      <c r="C159" s="62"/>
      <c r="D159" s="61"/>
      <c r="E159" s="61"/>
      <c r="F159" s="116"/>
      <c r="G159" s="116"/>
      <c r="H159" s="116"/>
      <c r="I159" s="116"/>
    </row>
    <row r="160" spans="3:9" ht="15">
      <c r="C160" s="62"/>
      <c r="D160" s="61"/>
      <c r="E160" s="61"/>
      <c r="F160" s="116"/>
      <c r="G160" s="116"/>
      <c r="H160" s="116"/>
      <c r="I160" s="116"/>
    </row>
    <row r="161" spans="3:9" ht="15">
      <c r="C161" s="62"/>
      <c r="D161" s="61"/>
      <c r="E161" s="61"/>
      <c r="F161" s="116"/>
      <c r="G161" s="116"/>
      <c r="H161" s="116"/>
      <c r="I161" s="116"/>
    </row>
    <row r="162" spans="3:9" ht="15">
      <c r="C162" s="62"/>
      <c r="D162" s="61"/>
      <c r="E162" s="61"/>
      <c r="F162" s="116"/>
      <c r="G162" s="116"/>
      <c r="H162" s="116"/>
      <c r="I162" s="116"/>
    </row>
    <row r="163" spans="3:9" ht="15">
      <c r="C163" s="62"/>
      <c r="D163" s="61"/>
      <c r="E163" s="61"/>
      <c r="F163" s="116"/>
      <c r="G163" s="116"/>
      <c r="H163" s="116"/>
      <c r="I163" s="116"/>
    </row>
    <row r="164" spans="3:9" ht="15">
      <c r="C164" s="62"/>
      <c r="D164" s="61"/>
      <c r="E164" s="61"/>
      <c r="F164" s="116"/>
      <c r="G164" s="116"/>
      <c r="H164" s="116"/>
      <c r="I164" s="116"/>
    </row>
    <row r="165" spans="3:9" ht="15">
      <c r="C165" s="62"/>
      <c r="D165" s="61"/>
      <c r="E165" s="61"/>
      <c r="F165" s="116"/>
      <c r="G165" s="116"/>
      <c r="H165" s="116"/>
      <c r="I165" s="116"/>
    </row>
    <row r="166" spans="3:9" ht="15">
      <c r="C166" s="62"/>
      <c r="D166" s="61"/>
      <c r="E166" s="61"/>
      <c r="F166" s="116"/>
      <c r="G166" s="116"/>
      <c r="H166" s="116"/>
      <c r="I166" s="116"/>
    </row>
    <row r="167" spans="3:9" ht="15">
      <c r="C167" s="62"/>
      <c r="D167" s="61"/>
      <c r="E167" s="61"/>
      <c r="F167" s="116"/>
      <c r="G167" s="116"/>
      <c r="H167" s="116"/>
      <c r="I167" s="116"/>
    </row>
    <row r="168" spans="3:9" ht="15">
      <c r="C168" s="62"/>
      <c r="D168" s="61"/>
      <c r="E168" s="61"/>
      <c r="F168" s="116"/>
      <c r="G168" s="116"/>
      <c r="H168" s="116"/>
      <c r="I168" s="116"/>
    </row>
    <row r="169" spans="3:9" ht="15">
      <c r="C169" s="62"/>
      <c r="D169" s="61"/>
      <c r="E169" s="61"/>
      <c r="F169" s="116"/>
      <c r="G169" s="116"/>
      <c r="H169" s="116"/>
      <c r="I169" s="116"/>
    </row>
    <row r="170" spans="3:9" ht="15">
      <c r="C170" s="62"/>
      <c r="D170" s="61"/>
      <c r="E170" s="61"/>
      <c r="F170" s="116"/>
      <c r="G170" s="116"/>
      <c r="H170" s="116"/>
      <c r="I170" s="116"/>
    </row>
    <row r="171" spans="3:9" ht="15">
      <c r="C171" s="62"/>
      <c r="D171" s="61"/>
      <c r="E171" s="61"/>
      <c r="F171" s="116"/>
      <c r="G171" s="116"/>
      <c r="H171" s="116"/>
      <c r="I171" s="116"/>
    </row>
    <row r="172" spans="3:9" ht="15">
      <c r="C172" s="62"/>
      <c r="D172" s="61"/>
      <c r="E172" s="61"/>
      <c r="F172" s="116"/>
      <c r="G172" s="116"/>
      <c r="H172" s="116"/>
      <c r="I172" s="116"/>
    </row>
    <row r="173" spans="3:9" ht="15">
      <c r="C173" s="62"/>
      <c r="D173" s="61"/>
      <c r="E173" s="61"/>
      <c r="F173" s="116"/>
      <c r="G173" s="116"/>
      <c r="H173" s="116"/>
      <c r="I173" s="116"/>
    </row>
    <row r="174" spans="3:9" ht="15">
      <c r="C174" s="62"/>
      <c r="D174" s="61"/>
      <c r="E174" s="61"/>
      <c r="F174" s="116"/>
      <c r="G174" s="116"/>
      <c r="H174" s="116"/>
      <c r="I174" s="116"/>
    </row>
    <row r="175" spans="3:9" ht="15">
      <c r="C175" s="62"/>
      <c r="D175" s="61"/>
      <c r="E175" s="61"/>
      <c r="F175" s="116"/>
      <c r="G175" s="116"/>
      <c r="H175" s="116"/>
      <c r="I175" s="116"/>
    </row>
    <row r="176" spans="3:9" ht="15">
      <c r="C176" s="62"/>
      <c r="D176" s="61"/>
      <c r="E176" s="61"/>
      <c r="F176" s="116"/>
      <c r="G176" s="116"/>
      <c r="H176" s="116"/>
      <c r="I176" s="116"/>
    </row>
    <row r="177" spans="3:9" ht="15">
      <c r="C177" s="62"/>
      <c r="D177" s="61"/>
      <c r="E177" s="61"/>
      <c r="F177" s="116"/>
      <c r="G177" s="116"/>
      <c r="H177" s="116"/>
      <c r="I177" s="116"/>
    </row>
    <row r="178" spans="3:9" ht="15">
      <c r="C178" s="62"/>
      <c r="D178" s="61"/>
      <c r="E178" s="61"/>
      <c r="F178" s="116"/>
      <c r="G178" s="116"/>
      <c r="H178" s="116"/>
      <c r="I178" s="116"/>
    </row>
    <row r="179" spans="3:9" ht="15">
      <c r="C179" s="62"/>
      <c r="D179" s="61"/>
      <c r="E179" s="61"/>
      <c r="F179" s="116"/>
      <c r="G179" s="116"/>
      <c r="H179" s="116"/>
      <c r="I179" s="116"/>
    </row>
    <row r="180" spans="3:9" ht="15">
      <c r="C180" s="62"/>
      <c r="D180" s="61"/>
      <c r="E180" s="61"/>
      <c r="F180" s="116"/>
      <c r="G180" s="116"/>
      <c r="H180" s="116"/>
      <c r="I180" s="116"/>
    </row>
    <row r="181" spans="3:9" ht="15">
      <c r="C181" s="62"/>
      <c r="D181" s="61"/>
      <c r="E181" s="61"/>
      <c r="F181" s="116"/>
      <c r="G181" s="116"/>
      <c r="H181" s="116"/>
      <c r="I181" s="116"/>
    </row>
    <row r="182" spans="3:9" ht="15">
      <c r="C182" s="62"/>
      <c r="D182" s="61"/>
      <c r="E182" s="61"/>
      <c r="F182" s="116"/>
      <c r="G182" s="116"/>
      <c r="H182" s="116"/>
      <c r="I182" s="116"/>
    </row>
    <row r="183" spans="3:9" ht="15">
      <c r="C183" s="62"/>
      <c r="D183" s="61"/>
      <c r="E183" s="61"/>
      <c r="F183" s="116"/>
      <c r="G183" s="116"/>
      <c r="H183" s="116"/>
      <c r="I183" s="116"/>
    </row>
    <row r="184" spans="3:9" ht="15">
      <c r="C184" s="62"/>
      <c r="D184" s="61"/>
      <c r="E184" s="61"/>
      <c r="F184" s="116"/>
      <c r="G184" s="116"/>
      <c r="H184" s="116"/>
      <c r="I184" s="116"/>
    </row>
    <row r="185" spans="3:9" ht="15">
      <c r="C185" s="62"/>
      <c r="D185" s="61"/>
      <c r="E185" s="61"/>
      <c r="F185" s="116"/>
      <c r="G185" s="116"/>
      <c r="H185" s="116"/>
      <c r="I185" s="116"/>
    </row>
    <row r="186" spans="3:9" ht="15">
      <c r="C186" s="62"/>
      <c r="D186" s="61"/>
      <c r="E186" s="61"/>
      <c r="F186" s="116"/>
      <c r="G186" s="116"/>
      <c r="H186" s="116"/>
      <c r="I186" s="116"/>
    </row>
    <row r="187" spans="3:9" ht="15">
      <c r="C187" s="62"/>
      <c r="D187" s="61"/>
      <c r="E187" s="61"/>
      <c r="F187" s="116"/>
      <c r="G187" s="116"/>
      <c r="H187" s="116"/>
      <c r="I187" s="116"/>
    </row>
    <row r="188" spans="3:9" ht="15">
      <c r="C188" s="62"/>
      <c r="D188" s="61"/>
      <c r="E188" s="61"/>
      <c r="F188" s="116"/>
      <c r="G188" s="116"/>
      <c r="H188" s="116"/>
      <c r="I188" s="116"/>
    </row>
    <row r="189" spans="3:9" ht="15">
      <c r="C189" s="62"/>
      <c r="D189" s="61"/>
      <c r="E189" s="61"/>
      <c r="F189" s="116"/>
      <c r="G189" s="116"/>
      <c r="H189" s="116"/>
      <c r="I189" s="116"/>
    </row>
    <row r="190" spans="3:9" ht="15">
      <c r="C190" s="62"/>
      <c r="D190" s="61"/>
      <c r="E190" s="61"/>
      <c r="F190" s="116"/>
      <c r="G190" s="116"/>
      <c r="H190" s="116"/>
      <c r="I190" s="116"/>
    </row>
    <row r="191" spans="3:9" ht="15">
      <c r="C191" s="62"/>
      <c r="D191" s="61"/>
      <c r="E191" s="61"/>
      <c r="F191" s="116"/>
      <c r="G191" s="116"/>
      <c r="H191" s="116"/>
      <c r="I191" s="116"/>
    </row>
    <row r="192" spans="3:9" ht="15">
      <c r="C192" s="62"/>
      <c r="D192" s="61"/>
      <c r="E192" s="61"/>
      <c r="F192" s="116"/>
      <c r="G192" s="116"/>
      <c r="H192" s="116"/>
      <c r="I192" s="116"/>
    </row>
    <row r="193" spans="3:9" ht="15">
      <c r="C193" s="62"/>
      <c r="D193" s="61"/>
      <c r="E193" s="61"/>
      <c r="F193" s="116"/>
      <c r="G193" s="116"/>
      <c r="H193" s="116"/>
      <c r="I193" s="116"/>
    </row>
    <row r="194" spans="3:9" ht="15">
      <c r="C194" s="62"/>
      <c r="D194" s="61"/>
      <c r="E194" s="61"/>
      <c r="F194" s="116"/>
      <c r="G194" s="116"/>
      <c r="H194" s="116"/>
      <c r="I194" s="116"/>
    </row>
    <row r="195" spans="3:9" ht="15">
      <c r="C195" s="62"/>
      <c r="D195" s="61"/>
      <c r="E195" s="61"/>
      <c r="F195" s="116"/>
      <c r="G195" s="116"/>
      <c r="H195" s="116"/>
      <c r="I195" s="116"/>
    </row>
    <row r="196" spans="3:9" ht="15">
      <c r="C196" s="62"/>
      <c r="D196" s="61"/>
      <c r="E196" s="61"/>
      <c r="F196" s="116"/>
      <c r="G196" s="116"/>
      <c r="H196" s="116"/>
      <c r="I196" s="116"/>
    </row>
    <row r="197" spans="3:9" ht="15">
      <c r="C197" s="62"/>
      <c r="D197" s="61"/>
      <c r="E197" s="61"/>
      <c r="F197" s="116"/>
      <c r="G197" s="116"/>
      <c r="H197" s="116"/>
      <c r="I197" s="116"/>
    </row>
    <row r="198" spans="3:9" ht="15">
      <c r="C198" s="62"/>
      <c r="D198" s="61"/>
      <c r="E198" s="61"/>
      <c r="F198" s="116"/>
      <c r="G198" s="116"/>
      <c r="H198" s="116"/>
      <c r="I198" s="116"/>
    </row>
    <row r="199" spans="3:9" ht="15">
      <c r="C199" s="62"/>
      <c r="D199" s="61"/>
      <c r="E199" s="61"/>
      <c r="F199" s="116"/>
      <c r="G199" s="116"/>
      <c r="H199" s="116"/>
      <c r="I199" s="116"/>
    </row>
    <row r="200" spans="3:9" ht="15">
      <c r="C200" s="62"/>
      <c r="D200" s="61"/>
      <c r="E200" s="61"/>
      <c r="F200" s="116"/>
      <c r="G200" s="116"/>
      <c r="H200" s="116"/>
      <c r="I200" s="116"/>
    </row>
    <row r="201" spans="3:9" ht="15">
      <c r="C201" s="62"/>
      <c r="D201" s="61"/>
      <c r="E201" s="61"/>
      <c r="F201" s="116"/>
      <c r="G201" s="116"/>
      <c r="H201" s="116"/>
      <c r="I201" s="116"/>
    </row>
    <row r="202" spans="3:9" ht="15">
      <c r="C202" s="62"/>
      <c r="D202" s="61"/>
      <c r="E202" s="61"/>
      <c r="F202" s="116"/>
      <c r="G202" s="116"/>
      <c r="H202" s="116"/>
      <c r="I202" s="116"/>
    </row>
    <row r="203" spans="3:9" ht="15">
      <c r="C203" s="62"/>
      <c r="D203" s="61"/>
      <c r="E203" s="61"/>
      <c r="F203" s="116"/>
      <c r="G203" s="116"/>
      <c r="H203" s="116"/>
      <c r="I203" s="116"/>
    </row>
    <row r="204" spans="3:9" ht="15">
      <c r="C204" s="62"/>
      <c r="D204" s="61"/>
      <c r="E204" s="61"/>
      <c r="F204" s="116"/>
      <c r="G204" s="116"/>
      <c r="H204" s="116"/>
      <c r="I204" s="116"/>
    </row>
    <row r="205" spans="3:9" ht="15">
      <c r="C205" s="62"/>
      <c r="D205" s="61"/>
      <c r="E205" s="61"/>
      <c r="F205" s="116"/>
      <c r="G205" s="116"/>
      <c r="H205" s="116"/>
      <c r="I205" s="116"/>
    </row>
    <row r="206" spans="3:9" ht="15">
      <c r="C206" s="62"/>
      <c r="D206" s="61"/>
      <c r="E206" s="61"/>
      <c r="F206" s="116"/>
      <c r="G206" s="116"/>
      <c r="H206" s="116"/>
      <c r="I206" s="116"/>
    </row>
    <row r="207" spans="3:9" ht="15">
      <c r="C207" s="62"/>
      <c r="D207" s="61"/>
      <c r="E207" s="61"/>
      <c r="F207" s="116"/>
      <c r="G207" s="116"/>
      <c r="H207" s="116"/>
      <c r="I207" s="116"/>
    </row>
    <row r="208" spans="3:9" ht="15">
      <c r="C208" s="62"/>
      <c r="D208" s="61"/>
      <c r="E208" s="61"/>
      <c r="F208" s="116"/>
      <c r="G208" s="116"/>
      <c r="H208" s="116"/>
      <c r="I208" s="116"/>
    </row>
    <row r="209" spans="3:9" ht="15">
      <c r="C209" s="62"/>
      <c r="D209" s="61"/>
      <c r="E209" s="61"/>
      <c r="F209" s="116"/>
      <c r="G209" s="116"/>
      <c r="H209" s="116"/>
      <c r="I209" s="116"/>
    </row>
    <row r="210" spans="3:9" ht="15">
      <c r="C210" s="62"/>
      <c r="D210" s="61"/>
      <c r="E210" s="61"/>
      <c r="F210" s="116"/>
      <c r="G210" s="116"/>
      <c r="H210" s="116"/>
      <c r="I210" s="116"/>
    </row>
    <row r="211" spans="3:9" ht="15">
      <c r="C211" s="62"/>
      <c r="D211" s="61"/>
      <c r="E211" s="61"/>
      <c r="F211" s="116"/>
      <c r="G211" s="116"/>
      <c r="H211" s="116"/>
      <c r="I211" s="116"/>
    </row>
    <row r="212" spans="3:9" ht="15">
      <c r="C212" s="62"/>
      <c r="D212" s="61"/>
      <c r="E212" s="61"/>
      <c r="F212" s="116"/>
      <c r="G212" s="116"/>
      <c r="H212" s="116"/>
      <c r="I212" s="116"/>
    </row>
    <row r="213" spans="3:9" ht="15">
      <c r="C213" s="62"/>
      <c r="D213" s="61"/>
      <c r="E213" s="61"/>
      <c r="F213" s="116"/>
      <c r="G213" s="116"/>
      <c r="H213" s="116"/>
      <c r="I213" s="116"/>
    </row>
    <row r="214" spans="3:9" ht="15">
      <c r="C214" s="62"/>
      <c r="D214" s="61"/>
      <c r="E214" s="61"/>
      <c r="F214" s="116"/>
      <c r="G214" s="116"/>
      <c r="H214" s="116"/>
      <c r="I214" s="116"/>
    </row>
    <row r="215" spans="3:9" ht="15">
      <c r="C215" s="62"/>
      <c r="D215" s="61"/>
      <c r="E215" s="61"/>
      <c r="F215" s="116"/>
      <c r="G215" s="116"/>
      <c r="H215" s="116"/>
      <c r="I215" s="116"/>
    </row>
    <row r="216" spans="3:9" ht="15">
      <c r="C216" s="62"/>
      <c r="D216" s="61"/>
      <c r="E216" s="61"/>
      <c r="F216" s="116"/>
      <c r="G216" s="116"/>
      <c r="H216" s="116"/>
      <c r="I216" s="116"/>
    </row>
    <row r="217" spans="3:9" ht="15">
      <c r="C217" s="62"/>
      <c r="D217" s="61"/>
      <c r="E217" s="61"/>
      <c r="F217" s="116"/>
      <c r="G217" s="116"/>
      <c r="H217" s="116"/>
      <c r="I217" s="116"/>
    </row>
    <row r="218" spans="3:9" ht="15">
      <c r="C218" s="62"/>
      <c r="D218" s="61"/>
      <c r="E218" s="61"/>
      <c r="F218" s="116"/>
      <c r="G218" s="116"/>
      <c r="H218" s="116"/>
      <c r="I218" s="116"/>
    </row>
    <row r="219" spans="3:9" ht="15">
      <c r="C219" s="62"/>
      <c r="D219" s="61"/>
      <c r="E219" s="61"/>
      <c r="F219" s="116"/>
      <c r="G219" s="116"/>
      <c r="H219" s="116"/>
      <c r="I219" s="116"/>
    </row>
    <row r="220" spans="3:9" ht="15">
      <c r="C220" s="62"/>
      <c r="D220" s="61"/>
      <c r="E220" s="61"/>
      <c r="F220" s="116"/>
      <c r="G220" s="116"/>
      <c r="H220" s="116"/>
      <c r="I220" s="116"/>
    </row>
    <row r="221" spans="3:9" ht="15">
      <c r="C221" s="62"/>
      <c r="D221" s="61"/>
      <c r="E221" s="61"/>
      <c r="F221" s="116"/>
      <c r="G221" s="116"/>
      <c r="H221" s="116"/>
      <c r="I221" s="116"/>
    </row>
    <row r="222" spans="3:9" ht="15">
      <c r="C222" s="62"/>
      <c r="D222" s="61"/>
      <c r="E222" s="61"/>
      <c r="F222" s="116"/>
      <c r="G222" s="116"/>
      <c r="H222" s="116"/>
      <c r="I222" s="116"/>
    </row>
    <row r="223" spans="3:9" ht="15">
      <c r="C223" s="62"/>
      <c r="D223" s="61"/>
      <c r="E223" s="61"/>
      <c r="F223" s="116"/>
      <c r="G223" s="116"/>
      <c r="H223" s="116"/>
      <c r="I223" s="116"/>
    </row>
    <row r="224" spans="3:9" ht="15">
      <c r="C224" s="62"/>
      <c r="D224" s="62"/>
      <c r="E224" s="62"/>
      <c r="F224" s="116"/>
      <c r="G224" s="116"/>
      <c r="H224" s="116"/>
      <c r="I224" s="116"/>
    </row>
    <row r="225" spans="3:5" ht="13.5">
      <c r="C225" s="62"/>
      <c r="D225" s="62"/>
      <c r="E225" s="62"/>
    </row>
    <row r="226" spans="3:5" ht="13.5">
      <c r="C226" s="62"/>
      <c r="D226" s="62"/>
      <c r="E226" s="62"/>
    </row>
    <row r="227" spans="3:5" ht="13.5">
      <c r="C227" s="62"/>
      <c r="D227" s="62"/>
      <c r="E227" s="62"/>
    </row>
    <row r="228" spans="3:5" ht="13.5">
      <c r="C228" s="62"/>
      <c r="D228" s="62"/>
      <c r="E228" s="62"/>
    </row>
    <row r="229" spans="3:5" ht="13.5">
      <c r="C229" s="62"/>
      <c r="D229" s="62"/>
      <c r="E229" s="62"/>
    </row>
    <row r="230" spans="3:5" ht="13.5">
      <c r="C230" s="62"/>
      <c r="D230" s="62"/>
      <c r="E230" s="62"/>
    </row>
    <row r="231" spans="3:5" ht="13.5">
      <c r="C231" s="62"/>
      <c r="D231" s="62"/>
      <c r="E231" s="62"/>
    </row>
    <row r="232" spans="3:5" ht="13.5">
      <c r="C232" s="62"/>
      <c r="D232" s="62"/>
      <c r="E232" s="62"/>
    </row>
    <row r="233" spans="3:5" ht="13.5">
      <c r="C233" s="62"/>
      <c r="D233" s="62"/>
      <c r="E233" s="62"/>
    </row>
    <row r="234" spans="3:5" ht="13.5">
      <c r="C234" s="62"/>
      <c r="D234" s="62"/>
      <c r="E234" s="62"/>
    </row>
    <row r="235" spans="3:5" ht="13.5">
      <c r="C235" s="62"/>
      <c r="D235" s="62"/>
      <c r="E235" s="62"/>
    </row>
    <row r="236" spans="3:5" ht="13.5">
      <c r="C236" s="62"/>
      <c r="D236" s="62"/>
      <c r="E236" s="62"/>
    </row>
    <row r="237" spans="3:5" ht="13.5">
      <c r="C237" s="62"/>
      <c r="D237" s="62"/>
      <c r="E237" s="62"/>
    </row>
    <row r="238" spans="3:5" ht="13.5">
      <c r="C238" s="62"/>
      <c r="D238" s="62"/>
      <c r="E238" s="62"/>
    </row>
    <row r="239" spans="3:5" ht="13.5">
      <c r="C239" s="62"/>
      <c r="D239" s="62"/>
      <c r="E239" s="62"/>
    </row>
    <row r="240" spans="3:5" ht="13.5">
      <c r="C240" s="62"/>
      <c r="D240" s="62"/>
      <c r="E240" s="62"/>
    </row>
    <row r="241" spans="3:5" ht="13.5">
      <c r="C241" s="62"/>
      <c r="D241" s="62"/>
      <c r="E241" s="62"/>
    </row>
    <row r="242" spans="3:5" ht="13.5">
      <c r="C242" s="62"/>
      <c r="D242" s="62"/>
      <c r="E242" s="62"/>
    </row>
    <row r="243" spans="3:5" ht="13.5">
      <c r="C243" s="62"/>
      <c r="D243" s="62"/>
      <c r="E243" s="62"/>
    </row>
    <row r="244" spans="3:5" ht="13.5">
      <c r="C244" s="62"/>
      <c r="D244" s="62"/>
      <c r="E244" s="62"/>
    </row>
    <row r="245" spans="3:5" ht="13.5">
      <c r="C245" s="62"/>
      <c r="D245" s="62"/>
      <c r="E245" s="62"/>
    </row>
    <row r="246" spans="3:5" ht="13.5">
      <c r="C246" s="62"/>
      <c r="D246" s="62"/>
      <c r="E246" s="62"/>
    </row>
    <row r="247" spans="3:5" ht="13.5">
      <c r="C247" s="62"/>
      <c r="D247" s="62"/>
      <c r="E247" s="62"/>
    </row>
    <row r="248" spans="3:5" ht="13.5">
      <c r="C248" s="62"/>
      <c r="D248" s="62"/>
      <c r="E248" s="62"/>
    </row>
    <row r="249" spans="3:5" ht="13.5">
      <c r="C249" s="62"/>
      <c r="D249" s="62"/>
      <c r="E249" s="62"/>
    </row>
    <row r="250" spans="3:5" ht="13.5">
      <c r="C250" s="62"/>
      <c r="D250" s="62"/>
      <c r="E250" s="62"/>
    </row>
    <row r="251" spans="3:5" ht="13.5">
      <c r="C251" s="62"/>
      <c r="D251" s="62"/>
      <c r="E251" s="62"/>
    </row>
    <row r="252" spans="3:5" ht="13.5">
      <c r="C252" s="62"/>
      <c r="D252" s="62"/>
      <c r="E252" s="62"/>
    </row>
    <row r="253" spans="3:5" ht="13.5">
      <c r="C253" s="62"/>
      <c r="D253" s="62"/>
      <c r="E253" s="62"/>
    </row>
    <row r="254" spans="3:5" ht="13.5">
      <c r="C254" s="62"/>
      <c r="D254" s="62"/>
      <c r="E254" s="62"/>
    </row>
    <row r="255" spans="3:5" ht="13.5">
      <c r="C255" s="62"/>
      <c r="D255" s="62"/>
      <c r="E255" s="62"/>
    </row>
    <row r="256" spans="3:5" ht="13.5">
      <c r="C256" s="62"/>
      <c r="D256" s="62"/>
      <c r="E256" s="62"/>
    </row>
    <row r="257" spans="3:5" ht="13.5">
      <c r="C257" s="62"/>
      <c r="D257" s="62"/>
      <c r="E257" s="62"/>
    </row>
    <row r="258" spans="3:5" ht="13.5">
      <c r="C258" s="62"/>
      <c r="D258" s="62"/>
      <c r="E258" s="62"/>
    </row>
    <row r="259" spans="3:5" ht="13.5">
      <c r="C259" s="62"/>
      <c r="D259" s="62"/>
      <c r="E259" s="62"/>
    </row>
    <row r="260" spans="3:5" ht="13.5">
      <c r="C260" s="62"/>
      <c r="D260" s="62"/>
      <c r="E260" s="62"/>
    </row>
    <row r="261" spans="3:5" ht="13.5">
      <c r="C261" s="62"/>
      <c r="D261" s="62"/>
      <c r="E261" s="62"/>
    </row>
    <row r="262" spans="3:5" ht="13.5">
      <c r="C262" s="62"/>
      <c r="D262" s="62"/>
      <c r="E262" s="62"/>
    </row>
    <row r="263" spans="3:5" ht="13.5">
      <c r="C263" s="62"/>
      <c r="D263" s="62"/>
      <c r="E263" s="62"/>
    </row>
    <row r="264" spans="3:5" ht="13.5">
      <c r="C264" s="62"/>
      <c r="D264" s="62"/>
      <c r="E264" s="62"/>
    </row>
    <row r="265" spans="3:5" ht="13.5">
      <c r="C265" s="62"/>
      <c r="D265" s="62"/>
      <c r="E265" s="62"/>
    </row>
    <row r="266" spans="3:5" ht="13.5">
      <c r="C266" s="62"/>
      <c r="D266" s="62"/>
      <c r="E266" s="62"/>
    </row>
    <row r="267" spans="3:5" ht="13.5">
      <c r="C267" s="62"/>
      <c r="D267" s="62"/>
      <c r="E267" s="62"/>
    </row>
    <row r="268" spans="3:5" ht="13.5">
      <c r="C268" s="62"/>
      <c r="D268" s="62"/>
      <c r="E268" s="62"/>
    </row>
  </sheetData>
  <sheetProtection/>
  <mergeCells count="2">
    <mergeCell ref="B5:F5"/>
    <mergeCell ref="C7:E7"/>
  </mergeCells>
  <printOptions horizontalCentered="1"/>
  <pageMargins left="0.3937007874015748" right="0.3937007874015748" top="0.7874015748031497" bottom="0.5905511811023623" header="0.45" footer="0.35"/>
  <pageSetup fitToHeight="1" fitToWidth="1" horizontalDpi="300" verticalDpi="300" orientation="portrait" paperSize="9" scale="93" r:id="rId2"/>
  <headerFooter alignWithMargins="0">
    <oddHeader>&amp;L&amp;"Arial,Standard"&amp;10Muster GmbH
Abteilung&amp;R&amp;"Arial,Standard"&amp;10T. Muster
01.03.02</oddHeader>
    <oddFooter>&amp;L&amp;"Arial,Standard"&amp;10&amp;A&amp;C&amp;"Arial,Standard"&amp;10Seite &amp;P&amp;R&amp;"Symbol,Standard"Ó&amp;"Arial,Standard"&amp;10 Haufe Mediengruppe</oddFooter>
  </headerFooter>
  <drawing r:id="rId1"/>
</worksheet>
</file>

<file path=xl/worksheets/sheet11.xml><?xml version="1.0" encoding="utf-8"?>
<worksheet xmlns="http://schemas.openxmlformats.org/spreadsheetml/2006/main" xmlns:r="http://schemas.openxmlformats.org/officeDocument/2006/relationships">
  <sheetPr codeName="Tabelle9">
    <pageSetUpPr fitToPage="1"/>
  </sheetPr>
  <dimension ref="A1:R30"/>
  <sheetViews>
    <sheetView showGridLines="0" showRowColHeaders="0" zoomScale="85" zoomScaleNormal="85" zoomScalePageLayoutView="0" workbookViewId="0" topLeftCell="A1">
      <selection activeCell="U14" sqref="U14"/>
    </sheetView>
  </sheetViews>
  <sheetFormatPr defaultColWidth="11.421875" defaultRowHeight="12.75"/>
  <cols>
    <col min="1" max="2" width="0.9921875" style="613" customWidth="1"/>
    <col min="3" max="3" width="9.421875" style="613" customWidth="1"/>
    <col min="4" max="4" width="1.8515625" style="613" customWidth="1"/>
    <col min="5" max="5" width="10.140625" style="613" customWidth="1"/>
    <col min="6" max="6" width="12.140625" style="613" customWidth="1"/>
    <col min="7" max="7" width="8.28125" style="613" customWidth="1"/>
    <col min="8" max="8" width="3.57421875" style="613" customWidth="1"/>
    <col min="9" max="9" width="5.421875" style="613" customWidth="1"/>
    <col min="10" max="10" width="4.7109375" style="613" customWidth="1"/>
    <col min="11" max="11" width="5.28125" style="613" customWidth="1"/>
    <col min="12" max="12" width="4.421875" style="613" customWidth="1"/>
    <col min="13" max="13" width="7.7109375" style="613" customWidth="1"/>
    <col min="14" max="14" width="11.421875" style="613" customWidth="1"/>
    <col min="15" max="15" width="9.140625" style="613" customWidth="1"/>
    <col min="16" max="16" width="11.421875" style="613" customWidth="1"/>
    <col min="17" max="18" width="0.9921875" style="613" customWidth="1"/>
    <col min="19" max="16384" width="11.421875" style="613" customWidth="1"/>
  </cols>
  <sheetData>
    <row r="1" spans="1:18" s="204" customFormat="1" ht="0.75" customHeight="1">
      <c r="A1" s="201"/>
      <c r="B1" s="201"/>
      <c r="C1" s="201"/>
      <c r="D1" s="201"/>
      <c r="E1" s="201"/>
      <c r="F1" s="201"/>
      <c r="G1" s="201"/>
      <c r="H1" s="201"/>
      <c r="I1" s="201"/>
      <c r="J1" s="201"/>
      <c r="K1" s="201"/>
      <c r="L1" s="201"/>
      <c r="M1" s="201"/>
      <c r="N1" s="201"/>
      <c r="O1" s="201"/>
      <c r="P1" s="201"/>
      <c r="Q1" s="201"/>
      <c r="R1" s="380"/>
    </row>
    <row r="2" spans="1:18" s="204" customFormat="1" ht="0.75" customHeight="1">
      <c r="A2" s="201"/>
      <c r="B2" s="205"/>
      <c r="C2" s="205"/>
      <c r="D2" s="205"/>
      <c r="E2" s="205"/>
      <c r="F2" s="205"/>
      <c r="G2" s="205"/>
      <c r="H2" s="205"/>
      <c r="I2" s="205"/>
      <c r="J2" s="205"/>
      <c r="K2" s="205"/>
      <c r="L2" s="205"/>
      <c r="M2" s="205"/>
      <c r="N2" s="205"/>
      <c r="O2" s="205"/>
      <c r="P2" s="205"/>
      <c r="Q2" s="205"/>
      <c r="R2" s="380"/>
    </row>
    <row r="3" spans="1:18" s="204" customFormat="1" ht="0.75" customHeight="1">
      <c r="A3" s="201"/>
      <c r="B3" s="205"/>
      <c r="C3" s="205"/>
      <c r="D3" s="205"/>
      <c r="E3" s="205"/>
      <c r="F3" s="205"/>
      <c r="G3" s="205"/>
      <c r="H3" s="205"/>
      <c r="I3" s="205"/>
      <c r="J3" s="205"/>
      <c r="K3" s="205"/>
      <c r="L3" s="205"/>
      <c r="M3" s="205"/>
      <c r="N3" s="205"/>
      <c r="O3" s="205"/>
      <c r="P3" s="205"/>
      <c r="Q3" s="205"/>
      <c r="R3" s="380"/>
    </row>
    <row r="4" spans="1:18" s="209" customFormat="1" ht="0.75" customHeight="1">
      <c r="A4" s="201"/>
      <c r="B4" s="208"/>
      <c r="C4" s="29"/>
      <c r="D4" s="30"/>
      <c r="E4" s="30"/>
      <c r="F4" s="30"/>
      <c r="G4" s="30"/>
      <c r="H4" s="30"/>
      <c r="I4" s="30"/>
      <c r="J4" s="30"/>
      <c r="K4" s="30"/>
      <c r="L4" s="30"/>
      <c r="M4" s="30"/>
      <c r="N4" s="30"/>
      <c r="O4" s="30"/>
      <c r="P4" s="30"/>
      <c r="Q4" s="30"/>
      <c r="R4" s="380"/>
    </row>
    <row r="5" spans="1:18" s="209" customFormat="1" ht="0.75" customHeight="1">
      <c r="A5" s="201"/>
      <c r="B5" s="691"/>
      <c r="C5" s="691"/>
      <c r="D5" s="691"/>
      <c r="E5" s="691"/>
      <c r="F5" s="691"/>
      <c r="G5" s="691"/>
      <c r="H5" s="201"/>
      <c r="I5" s="201"/>
      <c r="J5" s="201"/>
      <c r="K5" s="201"/>
      <c r="L5" s="201"/>
      <c r="M5" s="201"/>
      <c r="N5" s="201"/>
      <c r="O5" s="201"/>
      <c r="P5" s="201"/>
      <c r="Q5" s="201"/>
      <c r="R5" s="380"/>
    </row>
    <row r="6" spans="1:18" s="544" customFormat="1" ht="12.75">
      <c r="A6" s="380"/>
      <c r="F6" s="545"/>
      <c r="R6" s="380"/>
    </row>
    <row r="7" spans="1:18" s="544" customFormat="1" ht="24.75" customHeight="1">
      <c r="A7" s="380"/>
      <c r="C7" s="728" t="s">
        <v>211</v>
      </c>
      <c r="D7" s="728"/>
      <c r="E7" s="728"/>
      <c r="F7" s="728"/>
      <c r="G7" s="728"/>
      <c r="H7" s="728"/>
      <c r="I7" s="729"/>
      <c r="J7" s="729"/>
      <c r="K7" s="729"/>
      <c r="L7" s="729"/>
      <c r="M7" s="729"/>
      <c r="N7" s="729"/>
      <c r="O7" s="729"/>
      <c r="P7" s="729"/>
      <c r="R7" s="380"/>
    </row>
    <row r="8" spans="1:18" s="117" customFormat="1" ht="13.5">
      <c r="A8" s="380"/>
      <c r="C8" s="79"/>
      <c r="D8" s="79"/>
      <c r="E8" s="119"/>
      <c r="F8" s="80"/>
      <c r="G8" s="81"/>
      <c r="H8" s="84"/>
      <c r="I8" s="84"/>
      <c r="J8" s="84"/>
      <c r="K8" s="84"/>
      <c r="R8" s="380"/>
    </row>
    <row r="9" spans="1:18" ht="18" customHeight="1">
      <c r="A9" s="380"/>
      <c r="C9" s="120" t="s">
        <v>134</v>
      </c>
      <c r="D9" s="121"/>
      <c r="E9" s="121"/>
      <c r="F9" s="121"/>
      <c r="G9" s="122" t="s">
        <v>60</v>
      </c>
      <c r="H9" s="121"/>
      <c r="I9" s="121"/>
      <c r="J9" s="121"/>
      <c r="K9" s="121"/>
      <c r="L9" s="121" t="s">
        <v>135</v>
      </c>
      <c r="M9" s="614"/>
      <c r="N9" s="614"/>
      <c r="O9" s="614"/>
      <c r="P9" s="615"/>
      <c r="R9" s="380"/>
    </row>
    <row r="10" spans="1:18" ht="18" customHeight="1">
      <c r="A10" s="380"/>
      <c r="C10" s="123" t="s">
        <v>212</v>
      </c>
      <c r="D10" s="124"/>
      <c r="E10" s="124"/>
      <c r="F10" s="124"/>
      <c r="G10" s="670">
        <f>'Aufschlag - Abschlag'!D48</f>
        <v>0.9267931440336199</v>
      </c>
      <c r="H10" s="124"/>
      <c r="I10" s="124" t="s">
        <v>213</v>
      </c>
      <c r="J10" s="124"/>
      <c r="K10" s="616"/>
      <c r="L10" s="616"/>
      <c r="M10" s="617"/>
      <c r="N10" s="617"/>
      <c r="O10" s="617"/>
      <c r="P10" s="618"/>
      <c r="R10" s="380"/>
    </row>
    <row r="11" spans="1:18" ht="18" customHeight="1">
      <c r="A11" s="380"/>
      <c r="C11" s="123" t="s">
        <v>214</v>
      </c>
      <c r="D11" s="124"/>
      <c r="E11" s="124"/>
      <c r="F11" s="124"/>
      <c r="G11" s="619">
        <v>0.3</v>
      </c>
      <c r="H11" s="124"/>
      <c r="I11" s="124" t="s">
        <v>215</v>
      </c>
      <c r="J11" s="124"/>
      <c r="K11" s="616"/>
      <c r="L11" s="616"/>
      <c r="M11" s="617"/>
      <c r="N11" s="617"/>
      <c r="O11" s="617"/>
      <c r="P11" s="618"/>
      <c r="R11" s="380"/>
    </row>
    <row r="12" spans="1:18" ht="18" customHeight="1">
      <c r="A12" s="380"/>
      <c r="C12" s="123" t="s">
        <v>216</v>
      </c>
      <c r="D12" s="124"/>
      <c r="E12" s="124"/>
      <c r="F12" s="124"/>
      <c r="G12" s="619">
        <v>0.1</v>
      </c>
      <c r="H12" s="124"/>
      <c r="I12" s="124" t="s">
        <v>217</v>
      </c>
      <c r="J12" s="124"/>
      <c r="K12" s="616"/>
      <c r="L12" s="616"/>
      <c r="M12" s="617"/>
      <c r="N12" s="617"/>
      <c r="O12" s="617"/>
      <c r="P12" s="618"/>
      <c r="R12" s="380"/>
    </row>
    <row r="13" spans="1:18" ht="18" customHeight="1" thickBot="1">
      <c r="A13" s="380"/>
      <c r="C13" s="123" t="s">
        <v>218</v>
      </c>
      <c r="D13" s="124"/>
      <c r="E13" s="124"/>
      <c r="F13" s="124"/>
      <c r="G13" s="671">
        <f>1-G12</f>
        <v>0.9</v>
      </c>
      <c r="H13" s="124"/>
      <c r="I13" s="124"/>
      <c r="J13" s="124"/>
      <c r="K13" s="616"/>
      <c r="L13" s="616"/>
      <c r="M13" s="617"/>
      <c r="N13" s="617"/>
      <c r="O13" s="617"/>
      <c r="P13" s="618"/>
      <c r="R13" s="380"/>
    </row>
    <row r="14" spans="1:18" ht="18" customHeight="1" thickTop="1">
      <c r="A14" s="380"/>
      <c r="C14" s="125"/>
      <c r="D14" s="126"/>
      <c r="E14" s="126"/>
      <c r="F14" s="126"/>
      <c r="G14" s="127"/>
      <c r="H14" s="126"/>
      <c r="I14" s="126"/>
      <c r="J14" s="126"/>
      <c r="K14" s="620"/>
      <c r="L14" s="620"/>
      <c r="M14" s="621"/>
      <c r="N14" s="621"/>
      <c r="O14" s="621"/>
      <c r="P14" s="622"/>
      <c r="R14" s="380"/>
    </row>
    <row r="15" spans="1:18" ht="18" customHeight="1">
      <c r="A15" s="380"/>
      <c r="C15" s="720" t="s">
        <v>219</v>
      </c>
      <c r="D15" s="721"/>
      <c r="E15" s="721"/>
      <c r="F15" s="721"/>
      <c r="G15" s="124" t="s">
        <v>220</v>
      </c>
      <c r="H15" s="124"/>
      <c r="I15" s="124"/>
      <c r="J15" s="124"/>
      <c r="K15" s="616"/>
      <c r="L15" s="616"/>
      <c r="M15" s="617"/>
      <c r="N15" s="617"/>
      <c r="O15" s="617"/>
      <c r="P15" s="618"/>
      <c r="R15" s="380"/>
    </row>
    <row r="16" spans="1:18" ht="6" customHeight="1">
      <c r="A16" s="380"/>
      <c r="C16" s="720"/>
      <c r="D16" s="721"/>
      <c r="E16" s="721"/>
      <c r="F16" s="721"/>
      <c r="G16" s="128" t="s">
        <v>221</v>
      </c>
      <c r="H16" s="128"/>
      <c r="I16" s="128"/>
      <c r="J16" s="128"/>
      <c r="K16" s="128"/>
      <c r="L16" s="616"/>
      <c r="M16" s="617"/>
      <c r="N16" s="617"/>
      <c r="O16" s="617"/>
      <c r="P16" s="618"/>
      <c r="R16" s="380"/>
    </row>
    <row r="17" spans="1:18" ht="36" customHeight="1" thickBot="1">
      <c r="A17" s="380"/>
      <c r="C17" s="722"/>
      <c r="D17" s="723"/>
      <c r="E17" s="723"/>
      <c r="F17" s="723"/>
      <c r="G17" s="129"/>
      <c r="H17" s="129"/>
      <c r="I17" s="129" t="s">
        <v>222</v>
      </c>
      <c r="J17" s="129"/>
      <c r="K17" s="623"/>
      <c r="L17" s="623"/>
      <c r="M17" s="624"/>
      <c r="N17" s="624"/>
      <c r="O17" s="624"/>
      <c r="P17" s="625"/>
      <c r="R17" s="380"/>
    </row>
    <row r="18" spans="1:18" ht="9.75" customHeight="1" thickTop="1">
      <c r="A18" s="380"/>
      <c r="C18" s="123"/>
      <c r="D18" s="124"/>
      <c r="E18" s="124"/>
      <c r="F18" s="124"/>
      <c r="G18" s="124"/>
      <c r="H18" s="124"/>
      <c r="I18" s="124"/>
      <c r="J18" s="124"/>
      <c r="K18" s="616"/>
      <c r="L18" s="616"/>
      <c r="M18" s="617"/>
      <c r="N18" s="617"/>
      <c r="O18" s="617"/>
      <c r="P18" s="618"/>
      <c r="R18" s="380"/>
    </row>
    <row r="19" spans="1:18" ht="18" customHeight="1">
      <c r="A19" s="380"/>
      <c r="C19" s="724" t="s">
        <v>223</v>
      </c>
      <c r="D19" s="725"/>
      <c r="E19" s="725"/>
      <c r="F19" s="725"/>
      <c r="G19" s="672">
        <f>G10*100</f>
        <v>92.67931440336199</v>
      </c>
      <c r="H19" s="130" t="s">
        <v>224</v>
      </c>
      <c r="I19" s="130">
        <v>100</v>
      </c>
      <c r="J19" s="130" t="s">
        <v>225</v>
      </c>
      <c r="K19" s="673">
        <f>G11*100</f>
        <v>30</v>
      </c>
      <c r="L19" s="130" t="s">
        <v>224</v>
      </c>
      <c r="M19" s="674">
        <f>G12*100</f>
        <v>10</v>
      </c>
      <c r="N19" s="617"/>
      <c r="O19" s="617"/>
      <c r="P19" s="618"/>
      <c r="R19" s="380"/>
    </row>
    <row r="20" spans="1:18" ht="21" customHeight="1">
      <c r="A20" s="380"/>
      <c r="C20" s="724"/>
      <c r="D20" s="725"/>
      <c r="E20" s="725"/>
      <c r="F20" s="725"/>
      <c r="G20" s="128" t="s">
        <v>226</v>
      </c>
      <c r="H20" s="128"/>
      <c r="I20" s="128"/>
      <c r="J20" s="128"/>
      <c r="K20" s="128"/>
      <c r="L20" s="124"/>
      <c r="M20" s="124"/>
      <c r="N20" s="617"/>
      <c r="O20" s="617"/>
      <c r="P20" s="618"/>
      <c r="R20" s="380"/>
    </row>
    <row r="21" spans="1:18" ht="23.25" customHeight="1">
      <c r="A21" s="380"/>
      <c r="C21" s="726"/>
      <c r="D21" s="727"/>
      <c r="E21" s="727"/>
      <c r="F21" s="727"/>
      <c r="G21" s="131"/>
      <c r="H21" s="131"/>
      <c r="I21" s="131"/>
      <c r="J21" s="140">
        <f>G13*100</f>
        <v>90</v>
      </c>
      <c r="K21" s="131"/>
      <c r="L21" s="131"/>
      <c r="M21" s="131"/>
      <c r="N21" s="626"/>
      <c r="O21" s="626"/>
      <c r="P21" s="627"/>
      <c r="R21" s="380"/>
    </row>
    <row r="22" spans="1:18" ht="18" customHeight="1">
      <c r="A22" s="380"/>
      <c r="C22" s="132"/>
      <c r="D22" s="132"/>
      <c r="E22" s="132"/>
      <c r="F22" s="132"/>
      <c r="G22" s="132"/>
      <c r="H22" s="132"/>
      <c r="I22" s="132"/>
      <c r="J22" s="132"/>
      <c r="K22" s="628"/>
      <c r="L22" s="628"/>
      <c r="R22" s="380"/>
    </row>
    <row r="23" spans="1:18" ht="18" customHeight="1">
      <c r="A23" s="380"/>
      <c r="C23" s="133" t="s">
        <v>227</v>
      </c>
      <c r="D23" s="134"/>
      <c r="E23" s="134"/>
      <c r="F23" s="134"/>
      <c r="G23" s="135">
        <f>(G10-G11*G12)/G13</f>
        <v>0.996436826704022</v>
      </c>
      <c r="H23" s="719" t="s">
        <v>228</v>
      </c>
      <c r="I23" s="719"/>
      <c r="J23" s="719"/>
      <c r="K23" s="136">
        <f>G10</f>
        <v>0.9267931440336199</v>
      </c>
      <c r="L23" s="134" t="s">
        <v>229</v>
      </c>
      <c r="M23" s="629"/>
      <c r="N23" s="629"/>
      <c r="O23" s="629"/>
      <c r="P23" s="630"/>
      <c r="R23" s="380"/>
    </row>
    <row r="24" spans="1:18" ht="18" customHeight="1">
      <c r="A24" s="380"/>
      <c r="C24" s="137"/>
      <c r="D24" s="138"/>
      <c r="E24" s="138"/>
      <c r="F24" s="138"/>
      <c r="G24" s="138" t="s">
        <v>230</v>
      </c>
      <c r="H24" s="138"/>
      <c r="I24" s="138"/>
      <c r="J24" s="138"/>
      <c r="K24" s="631"/>
      <c r="L24" s="631"/>
      <c r="M24" s="632"/>
      <c r="N24" s="632"/>
      <c r="O24" s="632"/>
      <c r="P24" s="633"/>
      <c r="R24" s="380"/>
    </row>
    <row r="25" spans="1:18" ht="18" customHeight="1">
      <c r="A25" s="380"/>
      <c r="C25" s="139"/>
      <c r="D25" s="140"/>
      <c r="E25" s="140"/>
      <c r="F25" s="140"/>
      <c r="G25" s="140" t="s">
        <v>231</v>
      </c>
      <c r="H25" s="140"/>
      <c r="I25" s="140"/>
      <c r="J25" s="140"/>
      <c r="K25" s="634"/>
      <c r="L25" s="634"/>
      <c r="M25" s="635"/>
      <c r="N25" s="635"/>
      <c r="O25" s="635"/>
      <c r="P25" s="636"/>
      <c r="R25" s="380"/>
    </row>
    <row r="26" spans="1:18" ht="18" customHeight="1">
      <c r="A26" s="380"/>
      <c r="C26" s="132"/>
      <c r="D26" s="132"/>
      <c r="E26" s="132"/>
      <c r="F26" s="132"/>
      <c r="G26" s="132"/>
      <c r="H26" s="132"/>
      <c r="I26" s="132"/>
      <c r="J26" s="132"/>
      <c r="K26" s="628"/>
      <c r="L26" s="628"/>
      <c r="R26" s="380"/>
    </row>
    <row r="27" spans="1:18" ht="3.75" customHeight="1">
      <c r="A27" s="380"/>
      <c r="B27" s="380"/>
      <c r="C27" s="380"/>
      <c r="D27" s="380"/>
      <c r="E27" s="380"/>
      <c r="F27" s="380"/>
      <c r="G27" s="380"/>
      <c r="H27" s="380"/>
      <c r="I27" s="380"/>
      <c r="J27" s="380"/>
      <c r="K27" s="380"/>
      <c r="L27" s="380"/>
      <c r="M27" s="380"/>
      <c r="N27" s="380"/>
      <c r="O27" s="380"/>
      <c r="P27" s="380"/>
      <c r="Q27" s="380"/>
      <c r="R27" s="380"/>
    </row>
    <row r="28" spans="3:12" ht="18" customHeight="1">
      <c r="C28" s="132"/>
      <c r="D28" s="132"/>
      <c r="E28" s="132"/>
      <c r="F28" s="132"/>
      <c r="G28" s="132"/>
      <c r="H28" s="132"/>
      <c r="I28" s="132"/>
      <c r="J28" s="132"/>
      <c r="K28" s="628"/>
      <c r="L28" s="628"/>
    </row>
    <row r="29" spans="3:12" ht="18" customHeight="1">
      <c r="C29" s="132"/>
      <c r="D29" s="132"/>
      <c r="E29" s="132"/>
      <c r="F29" s="132"/>
      <c r="G29" s="132"/>
      <c r="H29" s="132"/>
      <c r="I29" s="132"/>
      <c r="J29" s="132"/>
      <c r="K29" s="628"/>
      <c r="L29" s="628"/>
    </row>
    <row r="30" spans="3:12" ht="18" customHeight="1">
      <c r="C30" s="628"/>
      <c r="D30" s="628"/>
      <c r="E30" s="628"/>
      <c r="F30" s="628"/>
      <c r="G30" s="628"/>
      <c r="H30" s="628"/>
      <c r="I30" s="628"/>
      <c r="J30" s="628"/>
      <c r="K30" s="628"/>
      <c r="L30" s="628"/>
    </row>
    <row r="31" ht="18" customHeight="1"/>
    <row r="32" ht="18" customHeight="1"/>
    <row r="33" ht="18" customHeight="1"/>
    <row r="34" ht="18" customHeight="1"/>
    <row r="35" ht="18" customHeight="1"/>
    <row r="36" ht="18" customHeight="1"/>
    <row r="37" ht="18" customHeight="1"/>
    <row r="38" ht="18" customHeight="1"/>
    <row r="39" ht="18" customHeight="1"/>
  </sheetData>
  <sheetProtection/>
  <mergeCells count="5">
    <mergeCell ref="H23:J23"/>
    <mergeCell ref="C15:F17"/>
    <mergeCell ref="C19:F21"/>
    <mergeCell ref="B5:G5"/>
    <mergeCell ref="C7:P7"/>
  </mergeCells>
  <printOptions horizontalCentered="1"/>
  <pageMargins left="0.3937007874015748" right="0.3937007874015748" top="0.86" bottom="0.7" header="0.5118110236220472" footer="0.35"/>
  <pageSetup fitToHeight="1" fitToWidth="1" horizontalDpi="300" verticalDpi="300" orientation="portrait" paperSize="9" scale="95" r:id="rId2"/>
  <headerFooter alignWithMargins="0">
    <oddHeader>&amp;L&amp;"Arial,Standard"&amp;10Muster GmbH
Abteilung&amp;R&amp;"Arial,Standard"&amp;10T. Muster
01.03.02</oddHeader>
    <oddFooter>&amp;L&amp;"Arial,Standard"&amp;10&amp;A&amp;C&amp;"Arial,Standard"&amp;10Seite &amp;P&amp;R&amp;"Symbol,Standard"Ó&amp;"Arial,Standard"&amp;10 Haufe Mediengruppe</oddFooter>
  </headerFooter>
  <drawing r:id="rId1"/>
</worksheet>
</file>

<file path=xl/worksheets/sheet12.xml><?xml version="1.0" encoding="utf-8"?>
<worksheet xmlns="http://schemas.openxmlformats.org/spreadsheetml/2006/main" xmlns:r="http://schemas.openxmlformats.org/officeDocument/2006/relationships">
  <sheetPr codeName="Tabelle12">
    <pageSetUpPr fitToPage="1"/>
  </sheetPr>
  <dimension ref="A1:AC31"/>
  <sheetViews>
    <sheetView showGridLines="0" showRowColHeaders="0" zoomScale="85" zoomScaleNormal="85" zoomScalePageLayoutView="0" workbookViewId="0" topLeftCell="A1">
      <selection activeCell="U17" sqref="U17"/>
    </sheetView>
  </sheetViews>
  <sheetFormatPr defaultColWidth="11.421875" defaultRowHeight="12.75"/>
  <cols>
    <col min="1" max="2" width="0.9921875" style="613" customWidth="1"/>
    <col min="3" max="3" width="9.421875" style="613" customWidth="1"/>
    <col min="4" max="4" width="1.8515625" style="613" customWidth="1"/>
    <col min="5" max="5" width="10.140625" style="613" customWidth="1"/>
    <col min="6" max="6" width="12.140625" style="613" customWidth="1"/>
    <col min="7" max="7" width="8.28125" style="613" customWidth="1"/>
    <col min="8" max="8" width="4.28125" style="613" customWidth="1"/>
    <col min="9" max="9" width="4.7109375" style="613" customWidth="1"/>
    <col min="10" max="10" width="7.00390625" style="613" customWidth="1"/>
    <col min="11" max="11" width="5.8515625" style="613" customWidth="1"/>
    <col min="12" max="12" width="4.421875" style="613" customWidth="1"/>
    <col min="13" max="13" width="5.8515625" style="613" customWidth="1"/>
    <col min="14" max="14" width="11.421875" style="613" customWidth="1"/>
    <col min="15" max="15" width="12.8515625" style="613" customWidth="1"/>
    <col min="16" max="16" width="1.8515625" style="613" customWidth="1"/>
    <col min="17" max="18" width="0.9921875" style="613" customWidth="1"/>
    <col min="19" max="16384" width="11.421875" style="613" customWidth="1"/>
  </cols>
  <sheetData>
    <row r="1" spans="1:18" s="204" customFormat="1" ht="0.75" customHeight="1">
      <c r="A1" s="201"/>
      <c r="B1" s="201"/>
      <c r="C1" s="201"/>
      <c r="D1" s="201"/>
      <c r="E1" s="201"/>
      <c r="F1" s="201"/>
      <c r="G1" s="201"/>
      <c r="H1" s="201"/>
      <c r="I1" s="201"/>
      <c r="J1" s="201"/>
      <c r="K1" s="201"/>
      <c r="L1" s="201"/>
      <c r="M1" s="201"/>
      <c r="N1" s="201"/>
      <c r="O1" s="201"/>
      <c r="P1" s="201"/>
      <c r="Q1" s="201"/>
      <c r="R1" s="201"/>
    </row>
    <row r="2" spans="1:18" s="204" customFormat="1" ht="0.75" customHeight="1">
      <c r="A2" s="201"/>
      <c r="B2" s="205"/>
      <c r="C2" s="205"/>
      <c r="D2" s="205"/>
      <c r="E2" s="205"/>
      <c r="F2" s="205"/>
      <c r="G2" s="205"/>
      <c r="H2" s="205"/>
      <c r="I2" s="205"/>
      <c r="J2" s="205"/>
      <c r="K2" s="205"/>
      <c r="L2" s="205"/>
      <c r="M2" s="205"/>
      <c r="N2" s="205"/>
      <c r="O2" s="205"/>
      <c r="P2" s="205"/>
      <c r="Q2" s="205"/>
      <c r="R2" s="201"/>
    </row>
    <row r="3" spans="1:18" s="204" customFormat="1" ht="0.75" customHeight="1">
      <c r="A3" s="201"/>
      <c r="B3" s="205"/>
      <c r="C3" s="205"/>
      <c r="D3" s="205"/>
      <c r="E3" s="205"/>
      <c r="F3" s="205"/>
      <c r="G3" s="205"/>
      <c r="H3" s="205"/>
      <c r="I3" s="205"/>
      <c r="J3" s="205"/>
      <c r="K3" s="205"/>
      <c r="L3" s="205"/>
      <c r="M3" s="205"/>
      <c r="N3" s="205"/>
      <c r="O3" s="205"/>
      <c r="P3" s="205"/>
      <c r="Q3" s="205"/>
      <c r="R3" s="201"/>
    </row>
    <row r="4" spans="1:18" s="209" customFormat="1" ht="0.75" customHeight="1">
      <c r="A4" s="201"/>
      <c r="B4" s="208"/>
      <c r="C4" s="29"/>
      <c r="D4" s="30"/>
      <c r="E4" s="30"/>
      <c r="F4" s="30"/>
      <c r="G4" s="30"/>
      <c r="H4" s="30"/>
      <c r="I4" s="30"/>
      <c r="J4" s="30"/>
      <c r="K4" s="30"/>
      <c r="L4" s="30"/>
      <c r="M4" s="30"/>
      <c r="N4" s="30"/>
      <c r="O4" s="30"/>
      <c r="P4" s="30"/>
      <c r="Q4" s="30"/>
      <c r="R4" s="201"/>
    </row>
    <row r="5" spans="1:18" s="209" customFormat="1" ht="0.75" customHeight="1">
      <c r="A5" s="201"/>
      <c r="B5" s="691"/>
      <c r="C5" s="691"/>
      <c r="D5" s="691"/>
      <c r="E5" s="691"/>
      <c r="F5" s="691"/>
      <c r="G5" s="691"/>
      <c r="H5" s="201"/>
      <c r="I5" s="201"/>
      <c r="J5" s="201"/>
      <c r="K5" s="201"/>
      <c r="L5" s="201"/>
      <c r="M5" s="201"/>
      <c r="N5" s="201"/>
      <c r="O5" s="201"/>
      <c r="P5" s="201"/>
      <c r="Q5" s="201"/>
      <c r="R5" s="201"/>
    </row>
    <row r="6" spans="1:18" s="544" customFormat="1" ht="13.5">
      <c r="A6" s="380"/>
      <c r="F6" s="545"/>
      <c r="R6" s="201"/>
    </row>
    <row r="7" spans="1:29" s="544" customFormat="1" ht="24.75" customHeight="1">
      <c r="A7" s="380"/>
      <c r="C7" s="728" t="s">
        <v>232</v>
      </c>
      <c r="D7" s="728"/>
      <c r="E7" s="728"/>
      <c r="F7" s="728"/>
      <c r="G7" s="728"/>
      <c r="H7" s="728"/>
      <c r="I7" s="729"/>
      <c r="J7" s="729"/>
      <c r="K7" s="729"/>
      <c r="L7" s="729"/>
      <c r="M7" s="729"/>
      <c r="N7" s="729"/>
      <c r="O7" s="729"/>
      <c r="P7" s="729"/>
      <c r="Q7" s="637"/>
      <c r="R7" s="201"/>
      <c r="S7" s="637"/>
      <c r="T7" s="637"/>
      <c r="U7" s="637"/>
      <c r="V7" s="638"/>
      <c r="W7" s="638"/>
      <c r="X7" s="638"/>
      <c r="Y7" s="638"/>
      <c r="Z7" s="638"/>
      <c r="AA7" s="638"/>
      <c r="AB7" s="638"/>
      <c r="AC7" s="638"/>
    </row>
    <row r="8" spans="1:18" ht="13.5">
      <c r="A8" s="639"/>
      <c r="C8" s="640"/>
      <c r="D8" s="640"/>
      <c r="E8" s="640"/>
      <c r="F8" s="640"/>
      <c r="G8" s="640"/>
      <c r="H8" s="640"/>
      <c r="I8" s="640"/>
      <c r="J8" s="640"/>
      <c r="K8" s="640"/>
      <c r="L8" s="640"/>
      <c r="M8" s="640"/>
      <c r="N8" s="640"/>
      <c r="O8" s="640"/>
      <c r="R8" s="201"/>
    </row>
    <row r="9" spans="1:18" ht="18" customHeight="1">
      <c r="A9" s="639"/>
      <c r="C9" s="120" t="s">
        <v>134</v>
      </c>
      <c r="D9" s="121"/>
      <c r="E9" s="121"/>
      <c r="F9" s="121"/>
      <c r="G9" s="122" t="s">
        <v>60</v>
      </c>
      <c r="H9" s="121"/>
      <c r="I9" s="121"/>
      <c r="J9" s="121"/>
      <c r="K9" s="121"/>
      <c r="L9" s="121" t="s">
        <v>135</v>
      </c>
      <c r="M9" s="614"/>
      <c r="N9" s="614"/>
      <c r="O9" s="614"/>
      <c r="P9" s="615"/>
      <c r="R9" s="201"/>
    </row>
    <row r="10" spans="1:18" ht="18" customHeight="1">
      <c r="A10" s="639"/>
      <c r="C10" s="141" t="s">
        <v>233</v>
      </c>
      <c r="D10" s="141"/>
      <c r="E10" s="142"/>
      <c r="F10" s="143"/>
      <c r="G10" s="667">
        <f>Vorwärts!G51</f>
        <v>0.4810029280535205</v>
      </c>
      <c r="H10" s="142"/>
      <c r="I10" s="144" t="s">
        <v>234</v>
      </c>
      <c r="J10" s="144"/>
      <c r="K10" s="641"/>
      <c r="L10" s="641"/>
      <c r="M10" s="642"/>
      <c r="N10" s="642"/>
      <c r="O10" s="642"/>
      <c r="P10" s="643"/>
      <c r="R10" s="201"/>
    </row>
    <row r="11" spans="1:18" ht="18" customHeight="1">
      <c r="A11" s="639"/>
      <c r="C11" s="145" t="s">
        <v>235</v>
      </c>
      <c r="D11" s="145"/>
      <c r="E11" s="146"/>
      <c r="F11" s="147"/>
      <c r="G11" s="619">
        <v>0.05</v>
      </c>
      <c r="H11" s="146"/>
      <c r="I11" s="148" t="s">
        <v>236</v>
      </c>
      <c r="J11" s="148"/>
      <c r="K11" s="644"/>
      <c r="L11" s="644"/>
      <c r="M11" s="645"/>
      <c r="N11" s="645"/>
      <c r="O11" s="645"/>
      <c r="P11" s="618"/>
      <c r="R11" s="201"/>
    </row>
    <row r="12" spans="1:18" ht="18" customHeight="1">
      <c r="A12" s="639"/>
      <c r="C12" s="145" t="s">
        <v>237</v>
      </c>
      <c r="D12" s="145"/>
      <c r="E12" s="146"/>
      <c r="F12" s="147"/>
      <c r="G12" s="619">
        <v>0.03</v>
      </c>
      <c r="H12" s="146"/>
      <c r="I12" s="148" t="s">
        <v>238</v>
      </c>
      <c r="J12" s="148"/>
      <c r="K12" s="644"/>
      <c r="L12" s="644"/>
      <c r="M12" s="645"/>
      <c r="N12" s="645"/>
      <c r="O12" s="645"/>
      <c r="P12" s="618"/>
      <c r="R12" s="201"/>
    </row>
    <row r="13" spans="1:18" ht="18" customHeight="1" thickBot="1">
      <c r="A13" s="639"/>
      <c r="C13" s="145" t="s">
        <v>239</v>
      </c>
      <c r="D13" s="145"/>
      <c r="E13" s="146"/>
      <c r="F13" s="646">
        <v>0.16</v>
      </c>
      <c r="G13" s="603">
        <f>F13/(F13+1)</f>
        <v>0.13793103448275865</v>
      </c>
      <c r="H13" s="146"/>
      <c r="I13" s="148" t="s">
        <v>240</v>
      </c>
      <c r="J13" s="148"/>
      <c r="K13" s="644"/>
      <c r="L13" s="644"/>
      <c r="M13" s="645"/>
      <c r="N13" s="645"/>
      <c r="O13" s="645"/>
      <c r="P13" s="618"/>
      <c r="R13" s="201"/>
    </row>
    <row r="14" spans="1:18" ht="18" customHeight="1" thickTop="1">
      <c r="A14" s="639"/>
      <c r="C14" s="149"/>
      <c r="D14" s="150"/>
      <c r="E14" s="150"/>
      <c r="F14" s="150"/>
      <c r="G14" s="151"/>
      <c r="H14" s="150"/>
      <c r="I14" s="150"/>
      <c r="J14" s="150"/>
      <c r="K14" s="647"/>
      <c r="L14" s="647"/>
      <c r="M14" s="648"/>
      <c r="N14" s="648"/>
      <c r="O14" s="648"/>
      <c r="P14" s="622"/>
      <c r="R14" s="201"/>
    </row>
    <row r="15" spans="1:18" ht="18" customHeight="1">
      <c r="A15" s="639"/>
      <c r="C15" s="730" t="s">
        <v>219</v>
      </c>
      <c r="D15" s="731"/>
      <c r="E15" s="731"/>
      <c r="F15" s="731"/>
      <c r="G15" s="734" t="s">
        <v>241</v>
      </c>
      <c r="H15" s="734"/>
      <c r="I15" s="734"/>
      <c r="J15" s="734"/>
      <c r="K15" s="734"/>
      <c r="L15" s="734"/>
      <c r="M15" s="734"/>
      <c r="N15" s="734"/>
      <c r="O15" s="734"/>
      <c r="P15" s="618"/>
      <c r="R15" s="201"/>
    </row>
    <row r="16" spans="1:18" ht="6" customHeight="1">
      <c r="A16" s="639"/>
      <c r="C16" s="730"/>
      <c r="D16" s="731"/>
      <c r="E16" s="731"/>
      <c r="F16" s="731"/>
      <c r="G16" s="153" t="s">
        <v>242</v>
      </c>
      <c r="H16" s="153"/>
      <c r="I16" s="153"/>
      <c r="J16" s="153"/>
      <c r="K16" s="153"/>
      <c r="L16" s="644"/>
      <c r="M16" s="645"/>
      <c r="N16" s="645"/>
      <c r="O16" s="645"/>
      <c r="P16" s="618"/>
      <c r="R16" s="201"/>
    </row>
    <row r="17" spans="1:18" ht="38.25" customHeight="1" thickBot="1">
      <c r="A17" s="639"/>
      <c r="C17" s="732"/>
      <c r="D17" s="733"/>
      <c r="E17" s="733"/>
      <c r="F17" s="733"/>
      <c r="G17" s="154" t="s">
        <v>243</v>
      </c>
      <c r="H17" s="154"/>
      <c r="I17" s="154"/>
      <c r="J17" s="154"/>
      <c r="K17" s="649"/>
      <c r="L17" s="649"/>
      <c r="M17" s="650"/>
      <c r="N17" s="650"/>
      <c r="O17" s="650"/>
      <c r="P17" s="625"/>
      <c r="R17" s="201"/>
    </row>
    <row r="18" spans="1:18" ht="18" customHeight="1" thickTop="1">
      <c r="A18" s="639"/>
      <c r="C18" s="149"/>
      <c r="D18" s="150"/>
      <c r="E18" s="150"/>
      <c r="F18" s="150"/>
      <c r="G18" s="150"/>
      <c r="H18" s="150"/>
      <c r="I18" s="150"/>
      <c r="J18" s="150"/>
      <c r="K18" s="647"/>
      <c r="L18" s="647"/>
      <c r="M18" s="648"/>
      <c r="N18" s="648"/>
      <c r="O18" s="648"/>
      <c r="P18" s="622"/>
      <c r="R18" s="201"/>
    </row>
    <row r="19" spans="1:18" ht="14.25" customHeight="1">
      <c r="A19" s="639"/>
      <c r="C19" s="730" t="s">
        <v>223</v>
      </c>
      <c r="D19" s="731"/>
      <c r="E19" s="731"/>
      <c r="F19" s="731"/>
      <c r="G19" s="735">
        <f>G12*100</f>
        <v>3</v>
      </c>
      <c r="H19" s="735"/>
      <c r="I19" s="735"/>
      <c r="J19" s="735"/>
      <c r="K19" s="735"/>
      <c r="L19" s="735"/>
      <c r="M19" s="735"/>
      <c r="N19" s="645"/>
      <c r="O19" s="645"/>
      <c r="P19" s="618"/>
      <c r="R19" s="201"/>
    </row>
    <row r="20" spans="1:18" ht="16.5" customHeight="1">
      <c r="A20" s="639"/>
      <c r="C20" s="730"/>
      <c r="D20" s="731"/>
      <c r="E20" s="731"/>
      <c r="F20" s="731"/>
      <c r="G20" s="153" t="s">
        <v>226</v>
      </c>
      <c r="H20" s="153"/>
      <c r="I20" s="153"/>
      <c r="J20" s="153"/>
      <c r="K20" s="153"/>
      <c r="L20" s="148"/>
      <c r="M20" s="148"/>
      <c r="N20" s="645"/>
      <c r="O20" s="645"/>
      <c r="P20" s="618"/>
      <c r="R20" s="201"/>
    </row>
    <row r="21" spans="1:18" ht="21.75" customHeight="1">
      <c r="A21" s="639"/>
      <c r="C21" s="730"/>
      <c r="D21" s="731"/>
      <c r="E21" s="731"/>
      <c r="F21" s="731"/>
      <c r="G21" s="669">
        <f>G10*100</f>
        <v>48.100292805352055</v>
      </c>
      <c r="H21" s="155" t="s">
        <v>225</v>
      </c>
      <c r="I21" s="668">
        <f>G12*100</f>
        <v>3</v>
      </c>
      <c r="J21" s="152" t="s">
        <v>225</v>
      </c>
      <c r="K21" s="668">
        <f>G11*100</f>
        <v>5</v>
      </c>
      <c r="L21" s="152" t="s">
        <v>225</v>
      </c>
      <c r="M21" s="736">
        <f>G13*100</f>
        <v>13.793103448275865</v>
      </c>
      <c r="N21" s="737"/>
      <c r="O21" s="645"/>
      <c r="P21" s="618"/>
      <c r="R21" s="201"/>
    </row>
    <row r="22" spans="1:18" ht="7.5" customHeight="1">
      <c r="A22" s="639"/>
      <c r="C22" s="156"/>
      <c r="D22" s="157"/>
      <c r="E22" s="157"/>
      <c r="F22" s="157"/>
      <c r="G22" s="158"/>
      <c r="H22" s="159"/>
      <c r="I22" s="160"/>
      <c r="J22" s="160"/>
      <c r="K22" s="160"/>
      <c r="L22" s="160"/>
      <c r="M22" s="161"/>
      <c r="N22" s="651"/>
      <c r="O22" s="651"/>
      <c r="P22" s="627"/>
      <c r="R22" s="201"/>
    </row>
    <row r="23" spans="1:18" ht="18" customHeight="1">
      <c r="A23" s="639"/>
      <c r="C23" s="162"/>
      <c r="D23" s="162"/>
      <c r="E23" s="162"/>
      <c r="F23" s="162"/>
      <c r="G23" s="162"/>
      <c r="H23" s="162"/>
      <c r="I23" s="162"/>
      <c r="J23" s="162"/>
      <c r="K23" s="652"/>
      <c r="L23" s="652"/>
      <c r="M23" s="640"/>
      <c r="N23" s="640"/>
      <c r="O23" s="640"/>
      <c r="R23" s="201"/>
    </row>
    <row r="24" spans="1:18" s="628" customFormat="1" ht="18" customHeight="1">
      <c r="A24" s="653"/>
      <c r="C24" s="163" t="s">
        <v>227</v>
      </c>
      <c r="D24" s="164"/>
      <c r="E24" s="164"/>
      <c r="F24" s="164"/>
      <c r="G24" s="165">
        <f>G12/(G10-G11-G12-G13)</f>
        <v>0.11403726788445573</v>
      </c>
      <c r="H24" s="166" t="s">
        <v>244</v>
      </c>
      <c r="I24" s="166"/>
      <c r="J24" s="166"/>
      <c r="K24" s="166"/>
      <c r="L24" s="166"/>
      <c r="M24" s="166"/>
      <c r="N24" s="166"/>
      <c r="O24" s="166"/>
      <c r="P24" s="654"/>
      <c r="R24" s="232"/>
    </row>
    <row r="25" spans="1:18" s="628" customFormat="1" ht="18" customHeight="1">
      <c r="A25" s="653"/>
      <c r="C25" s="167"/>
      <c r="D25" s="168"/>
      <c r="E25" s="168"/>
      <c r="F25" s="168"/>
      <c r="G25" s="168" t="s">
        <v>245</v>
      </c>
      <c r="H25" s="168"/>
      <c r="I25" s="168"/>
      <c r="J25" s="168"/>
      <c r="K25" s="655"/>
      <c r="L25" s="655"/>
      <c r="M25" s="655"/>
      <c r="N25" s="655"/>
      <c r="O25" s="655"/>
      <c r="P25" s="656"/>
      <c r="R25" s="232"/>
    </row>
    <row r="26" spans="1:18" ht="18" customHeight="1">
      <c r="A26" s="639"/>
      <c r="C26" s="124"/>
      <c r="D26" s="124"/>
      <c r="E26" s="124"/>
      <c r="F26" s="124"/>
      <c r="G26" s="124"/>
      <c r="H26" s="124"/>
      <c r="I26" s="124"/>
      <c r="J26" s="124"/>
      <c r="K26" s="616"/>
      <c r="L26" s="616"/>
      <c r="M26" s="617"/>
      <c r="N26" s="617"/>
      <c r="O26" s="617"/>
      <c r="R26" s="201"/>
    </row>
    <row r="27" spans="1:18" ht="3.75" customHeight="1">
      <c r="A27" s="639"/>
      <c r="B27" s="639"/>
      <c r="C27" s="169"/>
      <c r="D27" s="169"/>
      <c r="E27" s="169"/>
      <c r="F27" s="169"/>
      <c r="G27" s="169"/>
      <c r="H27" s="169"/>
      <c r="I27" s="169"/>
      <c r="J27" s="169"/>
      <c r="K27" s="653"/>
      <c r="L27" s="653"/>
      <c r="M27" s="639"/>
      <c r="N27" s="639"/>
      <c r="O27" s="639"/>
      <c r="P27" s="639"/>
      <c r="Q27" s="639"/>
      <c r="R27" s="201"/>
    </row>
    <row r="28" spans="3:12" ht="18" customHeight="1">
      <c r="C28" s="132"/>
      <c r="D28" s="132"/>
      <c r="E28" s="132"/>
      <c r="F28" s="132"/>
      <c r="G28" s="132"/>
      <c r="H28" s="132"/>
      <c r="I28" s="132"/>
      <c r="J28" s="132"/>
      <c r="K28" s="628"/>
      <c r="L28" s="628"/>
    </row>
    <row r="29" spans="3:12" ht="18" customHeight="1">
      <c r="C29" s="132"/>
      <c r="D29" s="132"/>
      <c r="E29" s="132"/>
      <c r="F29" s="132"/>
      <c r="G29" s="132"/>
      <c r="H29" s="132"/>
      <c r="I29" s="132"/>
      <c r="J29" s="132"/>
      <c r="K29" s="628"/>
      <c r="L29" s="628"/>
    </row>
    <row r="30" spans="3:12" ht="18" customHeight="1">
      <c r="C30" s="132"/>
      <c r="D30" s="132"/>
      <c r="E30" s="132"/>
      <c r="F30" s="132"/>
      <c r="G30" s="132"/>
      <c r="H30" s="132"/>
      <c r="I30" s="132"/>
      <c r="J30" s="132"/>
      <c r="K30" s="628"/>
      <c r="L30" s="628"/>
    </row>
    <row r="31" spans="3:12" ht="18" customHeight="1">
      <c r="C31" s="628"/>
      <c r="D31" s="628"/>
      <c r="E31" s="628"/>
      <c r="F31" s="628"/>
      <c r="G31" s="628"/>
      <c r="H31" s="628"/>
      <c r="I31" s="628"/>
      <c r="J31" s="628"/>
      <c r="K31" s="628"/>
      <c r="L31" s="628"/>
    </row>
    <row r="32" ht="18" customHeight="1"/>
    <row r="33" ht="18" customHeight="1"/>
    <row r="34" ht="18" customHeight="1"/>
    <row r="35" ht="18" customHeight="1"/>
    <row r="36" ht="18" customHeight="1"/>
    <row r="37" ht="18" customHeight="1"/>
    <row r="38" ht="18" customHeight="1"/>
    <row r="39" ht="18" customHeight="1"/>
    <row r="40" ht="18" customHeight="1"/>
  </sheetData>
  <sheetProtection/>
  <mergeCells count="7">
    <mergeCell ref="B5:G5"/>
    <mergeCell ref="C7:P7"/>
    <mergeCell ref="C15:F17"/>
    <mergeCell ref="C19:F21"/>
    <mergeCell ref="G15:O15"/>
    <mergeCell ref="G19:M19"/>
    <mergeCell ref="M21:N21"/>
  </mergeCells>
  <printOptions horizontalCentered="1"/>
  <pageMargins left="0.3937007874015748" right="0.3937007874015748" top="0.87" bottom="0.5905511811023623" header="0.5118110236220472" footer="0.32"/>
  <pageSetup fitToHeight="1" fitToWidth="1" horizontalDpi="300" verticalDpi="300" orientation="portrait" paperSize="9" r:id="rId2"/>
  <headerFooter alignWithMargins="0">
    <oddHeader>&amp;L&amp;"Arial,Standard"&amp;10Muster GmbH
Abteilung&amp;R&amp;"Arial,Standard"&amp;10T. Muster
01.03.02</oddHeader>
    <oddFooter>&amp;L&amp;"Arial,Standard"&amp;10&amp;A&amp;C&amp;"Arial,Standard"&amp;10Seite &amp;P&amp;R&amp;"Symbol,Standard"Ó&amp;"Arial,Standard"&amp;10 Haufe Mediengruppe</oddFooter>
  </headerFooter>
  <drawing r:id="rId1"/>
</worksheet>
</file>

<file path=xl/worksheets/sheet13.xml><?xml version="1.0" encoding="utf-8"?>
<worksheet xmlns="http://schemas.openxmlformats.org/spreadsheetml/2006/main" xmlns:r="http://schemas.openxmlformats.org/officeDocument/2006/relationships">
  <sheetPr codeName="Tabelle14">
    <pageSetUpPr fitToPage="1"/>
  </sheetPr>
  <dimension ref="A1:X24"/>
  <sheetViews>
    <sheetView showGridLines="0" showRowColHeaders="0" zoomScale="85" zoomScaleNormal="85" zoomScalePageLayoutView="0" workbookViewId="0" topLeftCell="A1">
      <selection activeCell="C7" sqref="C7:L7"/>
    </sheetView>
  </sheetViews>
  <sheetFormatPr defaultColWidth="11.421875" defaultRowHeight="12.75"/>
  <cols>
    <col min="1" max="2" width="0.9921875" style="613" customWidth="1"/>
    <col min="3" max="3" width="9.421875" style="613" customWidth="1"/>
    <col min="4" max="4" width="1.8515625" style="613" customWidth="1"/>
    <col min="5" max="5" width="10.140625" style="613" customWidth="1"/>
    <col min="6" max="6" width="7.57421875" style="613" customWidth="1"/>
    <col min="7" max="7" width="15.140625" style="613" customWidth="1"/>
    <col min="8" max="8" width="14.421875" style="613" customWidth="1"/>
    <col min="9" max="9" width="16.8515625" style="613" customWidth="1"/>
    <col min="10" max="10" width="17.7109375" style="613" customWidth="1"/>
    <col min="11" max="11" width="1.7109375" style="613" customWidth="1"/>
    <col min="12" max="13" width="0.9921875" style="613" customWidth="1"/>
    <col min="14" max="16384" width="11.421875" style="613" customWidth="1"/>
  </cols>
  <sheetData>
    <row r="1" spans="1:13" s="204" customFormat="1" ht="0.75" customHeight="1">
      <c r="A1" s="201"/>
      <c r="B1" s="201"/>
      <c r="C1" s="201"/>
      <c r="D1" s="201"/>
      <c r="E1" s="201"/>
      <c r="F1" s="201"/>
      <c r="G1" s="201"/>
      <c r="H1" s="201"/>
      <c r="I1" s="201"/>
      <c r="J1" s="201"/>
      <c r="K1" s="201"/>
      <c r="L1" s="201"/>
      <c r="M1" s="201"/>
    </row>
    <row r="2" spans="1:13" s="204" customFormat="1" ht="0.75" customHeight="1">
      <c r="A2" s="201"/>
      <c r="B2" s="205"/>
      <c r="C2" s="205"/>
      <c r="D2" s="205"/>
      <c r="E2" s="205"/>
      <c r="F2" s="205"/>
      <c r="G2" s="205"/>
      <c r="H2" s="205"/>
      <c r="I2" s="205"/>
      <c r="J2" s="205"/>
      <c r="K2" s="205"/>
      <c r="L2" s="205"/>
      <c r="M2" s="201"/>
    </row>
    <row r="3" spans="1:13" s="204" customFormat="1" ht="0.75" customHeight="1">
      <c r="A3" s="201"/>
      <c r="B3" s="205"/>
      <c r="C3" s="205"/>
      <c r="D3" s="205"/>
      <c r="E3" s="205"/>
      <c r="F3" s="205"/>
      <c r="G3" s="205"/>
      <c r="H3" s="205"/>
      <c r="I3" s="205"/>
      <c r="J3" s="205"/>
      <c r="K3" s="205"/>
      <c r="L3" s="205"/>
      <c r="M3" s="201"/>
    </row>
    <row r="4" spans="1:13" s="209" customFormat="1" ht="0.75" customHeight="1">
      <c r="A4" s="201"/>
      <c r="B4" s="208"/>
      <c r="C4" s="29"/>
      <c r="D4" s="30"/>
      <c r="E4" s="30"/>
      <c r="F4" s="30"/>
      <c r="G4" s="30"/>
      <c r="H4" s="30"/>
      <c r="I4" s="30"/>
      <c r="J4" s="30"/>
      <c r="K4" s="30"/>
      <c r="L4" s="30"/>
      <c r="M4" s="201"/>
    </row>
    <row r="5" spans="1:13" s="209" customFormat="1" ht="0.75" customHeight="1">
      <c r="A5" s="201"/>
      <c r="B5" s="691"/>
      <c r="C5" s="691"/>
      <c r="D5" s="691"/>
      <c r="E5" s="691"/>
      <c r="F5" s="691"/>
      <c r="G5" s="691"/>
      <c r="H5" s="201"/>
      <c r="I5" s="201"/>
      <c r="J5" s="201"/>
      <c r="K5" s="201"/>
      <c r="L5" s="201"/>
      <c r="M5" s="201"/>
    </row>
    <row r="6" spans="1:13" s="544" customFormat="1" ht="13.5">
      <c r="A6" s="380"/>
      <c r="F6" s="545"/>
      <c r="M6" s="201"/>
    </row>
    <row r="7" spans="1:24" s="544" customFormat="1" ht="24.75" customHeight="1">
      <c r="A7" s="380"/>
      <c r="C7" s="728" t="s">
        <v>246</v>
      </c>
      <c r="D7" s="728"/>
      <c r="E7" s="728"/>
      <c r="F7" s="728"/>
      <c r="G7" s="728"/>
      <c r="H7" s="728"/>
      <c r="I7" s="729"/>
      <c r="J7" s="729"/>
      <c r="K7" s="729"/>
      <c r="L7" s="729"/>
      <c r="M7" s="201"/>
      <c r="N7" s="637"/>
      <c r="O7" s="637"/>
      <c r="P7" s="637"/>
      <c r="Q7" s="638"/>
      <c r="R7" s="638"/>
      <c r="S7" s="638"/>
      <c r="T7" s="638"/>
      <c r="U7" s="638"/>
      <c r="V7" s="638"/>
      <c r="W7" s="638"/>
      <c r="X7" s="638"/>
    </row>
    <row r="8" spans="1:13" ht="13.5">
      <c r="A8" s="380"/>
      <c r="M8" s="201"/>
    </row>
    <row r="9" spans="1:13" ht="13.5">
      <c r="A9" s="380"/>
      <c r="C9" s="613" t="s">
        <v>247</v>
      </c>
      <c r="M9" s="201"/>
    </row>
    <row r="10" spans="1:13" ht="13.5">
      <c r="A10" s="380"/>
      <c r="C10" s="613" t="s">
        <v>248</v>
      </c>
      <c r="M10" s="201"/>
    </row>
    <row r="11" spans="1:13" ht="13.5">
      <c r="A11" s="380"/>
      <c r="M11" s="201"/>
    </row>
    <row r="12" spans="1:13" ht="13.5">
      <c r="A12" s="380"/>
      <c r="M12" s="201"/>
    </row>
    <row r="13" spans="1:13" s="628" customFormat="1" ht="15">
      <c r="A13" s="657"/>
      <c r="C13" s="170" t="s">
        <v>249</v>
      </c>
      <c r="D13" s="658"/>
      <c r="E13" s="658"/>
      <c r="F13" s="658"/>
      <c r="G13" s="659">
        <v>4</v>
      </c>
      <c r="H13" s="171" t="s">
        <v>250</v>
      </c>
      <c r="M13" s="201"/>
    </row>
    <row r="14" spans="1:13" s="628" customFormat="1" ht="15">
      <c r="A14" s="657"/>
      <c r="C14" s="170" t="s">
        <v>251</v>
      </c>
      <c r="D14" s="658"/>
      <c r="E14" s="658"/>
      <c r="F14" s="658"/>
      <c r="G14" s="664">
        <f>'Aufschlag - Abschlag'!D9</f>
        <v>2159549.755832881</v>
      </c>
      <c r="H14" s="171" t="s">
        <v>53</v>
      </c>
      <c r="M14" s="201"/>
    </row>
    <row r="15" spans="1:13" s="628" customFormat="1" ht="15">
      <c r="A15" s="657"/>
      <c r="C15" s="170" t="s">
        <v>252</v>
      </c>
      <c r="D15" s="172"/>
      <c r="E15" s="172"/>
      <c r="F15" s="172"/>
      <c r="G15" s="665">
        <f>'Kostenplan. u. -trennung'!E13/G13</f>
        <v>37500</v>
      </c>
      <c r="H15" s="171" t="s">
        <v>253</v>
      </c>
      <c r="I15" s="173"/>
      <c r="M15" s="201"/>
    </row>
    <row r="16" spans="1:13" s="628" customFormat="1" ht="15">
      <c r="A16" s="657"/>
      <c r="C16" s="170" t="s">
        <v>254</v>
      </c>
      <c r="D16" s="172"/>
      <c r="E16" s="172"/>
      <c r="F16" s="172"/>
      <c r="G16" s="666">
        <f>'Aufschlag - Abschlag'!E12</f>
        <v>0.4810029280535205</v>
      </c>
      <c r="H16" s="171" t="s">
        <v>255</v>
      </c>
      <c r="I16" s="173"/>
      <c r="M16" s="201"/>
    </row>
    <row r="17" spans="1:13" s="628" customFormat="1" ht="15">
      <c r="A17" s="657"/>
      <c r="C17" s="170" t="s">
        <v>256</v>
      </c>
      <c r="D17" s="172"/>
      <c r="E17" s="172"/>
      <c r="F17" s="172"/>
      <c r="G17" s="666">
        <f>'Aufschlag - Abschlag'!E34-'Aufschlag - Abschlag'!E18</f>
        <v>0.04931583526258035</v>
      </c>
      <c r="H17" s="171" t="s">
        <v>255</v>
      </c>
      <c r="I17" s="173"/>
      <c r="J17" s="174"/>
      <c r="M17" s="201"/>
    </row>
    <row r="18" spans="1:13" s="628" customFormat="1" ht="15">
      <c r="A18" s="657"/>
      <c r="C18" s="173"/>
      <c r="D18" s="173"/>
      <c r="E18" s="173"/>
      <c r="F18" s="173"/>
      <c r="G18" s="173"/>
      <c r="H18" s="173"/>
      <c r="I18" s="173"/>
      <c r="M18" s="201"/>
    </row>
    <row r="19" spans="1:13" s="628" customFormat="1" ht="19.5" customHeight="1">
      <c r="A19" s="657"/>
      <c r="C19" s="175"/>
      <c r="D19" s="176"/>
      <c r="E19" s="177">
        <f>G15</f>
        <v>37500</v>
      </c>
      <c r="F19" s="178" t="s">
        <v>224</v>
      </c>
      <c r="G19" s="179">
        <v>100</v>
      </c>
      <c r="H19" s="180"/>
      <c r="I19" s="176"/>
      <c r="J19" s="660"/>
      <c r="K19" s="661"/>
      <c r="M19" s="201"/>
    </row>
    <row r="20" spans="1:13" s="628" customFormat="1" ht="15">
      <c r="A20" s="657"/>
      <c r="C20" s="181"/>
      <c r="D20" s="182"/>
      <c r="E20" s="183" t="s">
        <v>257</v>
      </c>
      <c r="F20" s="184"/>
      <c r="G20" s="184"/>
      <c r="H20" s="185" t="s">
        <v>258</v>
      </c>
      <c r="I20" s="186">
        <f>IF(G15=0,0,(E19*G19)/(E21-G21))</f>
        <v>86868.47632519026</v>
      </c>
      <c r="J20" s="187" t="s">
        <v>259</v>
      </c>
      <c r="K20" s="188"/>
      <c r="M20" s="201"/>
    </row>
    <row r="21" spans="1:13" s="628" customFormat="1" ht="15">
      <c r="A21" s="657"/>
      <c r="C21" s="181"/>
      <c r="D21" s="182"/>
      <c r="E21" s="189">
        <f>G16*100</f>
        <v>48.100292805352055</v>
      </c>
      <c r="F21" s="189" t="s">
        <v>225</v>
      </c>
      <c r="G21" s="190">
        <f>G17*100</f>
        <v>4.931583526258035</v>
      </c>
      <c r="H21" s="187"/>
      <c r="I21" s="182"/>
      <c r="J21" s="631"/>
      <c r="K21" s="662"/>
      <c r="M21" s="201"/>
    </row>
    <row r="22" spans="1:13" ht="5.25" customHeight="1">
      <c r="A22" s="380"/>
      <c r="C22" s="663"/>
      <c r="D22" s="635"/>
      <c r="E22" s="635"/>
      <c r="F22" s="635"/>
      <c r="G22" s="635"/>
      <c r="H22" s="635"/>
      <c r="I22" s="635"/>
      <c r="J22" s="635"/>
      <c r="K22" s="636"/>
      <c r="M22" s="201"/>
    </row>
    <row r="23" spans="1:13" ht="13.5">
      <c r="A23" s="380"/>
      <c r="M23" s="201"/>
    </row>
    <row r="24" spans="1:13" ht="3.75" customHeight="1">
      <c r="A24" s="380"/>
      <c r="B24" s="380"/>
      <c r="C24" s="380"/>
      <c r="D24" s="380"/>
      <c r="E24" s="380"/>
      <c r="F24" s="380"/>
      <c r="G24" s="380"/>
      <c r="H24" s="380"/>
      <c r="I24" s="380"/>
      <c r="J24" s="380"/>
      <c r="K24" s="380"/>
      <c r="L24" s="380"/>
      <c r="M24" s="201"/>
    </row>
  </sheetData>
  <sheetProtection/>
  <mergeCells count="2">
    <mergeCell ref="B5:G5"/>
    <mergeCell ref="C7:L7"/>
  </mergeCells>
  <printOptions horizontalCentered="1"/>
  <pageMargins left="0.3937007874015748" right="0.3937007874015748" top="0.9" bottom="0.5905511811023623" header="0.5118110236220472" footer="0.34"/>
  <pageSetup fitToHeight="1" fitToWidth="1" horizontalDpi="300" verticalDpi="300" orientation="portrait" paperSize="9" r:id="rId2"/>
  <headerFooter alignWithMargins="0">
    <oddHeader>&amp;L&amp;"Arial,Standard"&amp;10Muster GmbH
Abteilung&amp;R&amp;"Arial,Standard"&amp;10T. Muster
01.03.02</oddHeader>
    <oddFooter>&amp;L&amp;"Arial,Standard"&amp;10&amp;A&amp;C&amp;"Arial,Standard"&amp;10Seite &amp;P&amp;R&amp;"Symbol,Standard"Ó&amp;"Arial,Standard"&amp;10 Haufe Mediengruppe</oddFooter>
  </headerFooter>
  <drawing r:id="rId1"/>
</worksheet>
</file>

<file path=xl/worksheets/sheet14.xml><?xml version="1.0" encoding="utf-8"?>
<worksheet xmlns="http://schemas.openxmlformats.org/spreadsheetml/2006/main" xmlns:r="http://schemas.openxmlformats.org/officeDocument/2006/relationships">
  <sheetPr codeName="Tabelle3"/>
  <dimension ref="A1:K32"/>
  <sheetViews>
    <sheetView showGridLines="0" zoomScalePageLayoutView="0" workbookViewId="0" topLeftCell="A1">
      <selection activeCell="F10" sqref="F10"/>
    </sheetView>
  </sheetViews>
  <sheetFormatPr defaultColWidth="11.421875" defaultRowHeight="12.75"/>
  <cols>
    <col min="1" max="1" width="1.1484375" style="0" customWidth="1"/>
    <col min="11" max="11" width="0.9921875" style="0" customWidth="1"/>
  </cols>
  <sheetData>
    <row r="1" spans="1:11" ht="6" customHeight="1">
      <c r="A1" s="1"/>
      <c r="B1" s="1"/>
      <c r="C1" s="1"/>
      <c r="D1" s="1"/>
      <c r="E1" s="1"/>
      <c r="F1" s="1"/>
      <c r="G1" s="1"/>
      <c r="H1" s="1"/>
      <c r="I1" s="1"/>
      <c r="J1" s="1"/>
      <c r="K1" s="1"/>
    </row>
    <row r="2" spans="1:11" ht="12.75" customHeight="1">
      <c r="A2" s="1"/>
      <c r="B2" s="738" t="s">
        <v>3</v>
      </c>
      <c r="C2" s="738"/>
      <c r="D2" s="738"/>
      <c r="E2" s="738"/>
      <c r="F2" s="738"/>
      <c r="G2" s="738"/>
      <c r="H2" s="738"/>
      <c r="I2" s="738"/>
      <c r="J2" s="738"/>
      <c r="K2" s="1"/>
    </row>
    <row r="3" spans="1:11" ht="12.75" customHeight="1">
      <c r="A3" s="1"/>
      <c r="B3" s="738"/>
      <c r="C3" s="738"/>
      <c r="D3" s="738"/>
      <c r="E3" s="738"/>
      <c r="F3" s="738"/>
      <c r="G3" s="738"/>
      <c r="H3" s="738"/>
      <c r="I3" s="738"/>
      <c r="J3" s="738"/>
      <c r="K3" s="1"/>
    </row>
    <row r="4" spans="1:11" ht="12.75" customHeight="1">
      <c r="A4" s="1"/>
      <c r="B4" s="738"/>
      <c r="C4" s="738"/>
      <c r="D4" s="738"/>
      <c r="E4" s="738"/>
      <c r="F4" s="738"/>
      <c r="G4" s="738"/>
      <c r="H4" s="738"/>
      <c r="I4" s="738"/>
      <c r="J4" s="738"/>
      <c r="K4" s="1"/>
    </row>
    <row r="5" spans="1:11" ht="12.75">
      <c r="A5" s="1"/>
      <c r="K5" s="1"/>
    </row>
    <row r="6" spans="1:11" ht="12.75">
      <c r="A6" s="1"/>
      <c r="K6" s="1"/>
    </row>
    <row r="7" spans="1:11" ht="12.75">
      <c r="A7" s="1"/>
      <c r="K7" s="1"/>
    </row>
    <row r="8" spans="1:11" ht="12.75">
      <c r="A8" s="1"/>
      <c r="K8" s="1"/>
    </row>
    <row r="9" spans="1:11" ht="12.75">
      <c r="A9" s="1"/>
      <c r="B9" s="6"/>
      <c r="K9" s="1"/>
    </row>
    <row r="10" spans="1:11" ht="12.75">
      <c r="A10" s="1"/>
      <c r="K10" s="1"/>
    </row>
    <row r="11" spans="1:11" ht="12.75">
      <c r="A11" s="1"/>
      <c r="K11" s="1"/>
    </row>
    <row r="12" spans="1:11" ht="12.75">
      <c r="A12" s="1"/>
      <c r="B12" s="6"/>
      <c r="K12" s="1"/>
    </row>
    <row r="13" spans="1:11" ht="12.75">
      <c r="A13" s="1"/>
      <c r="B13" s="6"/>
      <c r="K13" s="1"/>
    </row>
    <row r="14" spans="1:11" ht="12.75">
      <c r="A14" s="1"/>
      <c r="B14" s="6"/>
      <c r="K14" s="1"/>
    </row>
    <row r="15" spans="1:11" ht="12.75">
      <c r="A15" s="1"/>
      <c r="K15" s="1"/>
    </row>
    <row r="16" spans="1:11" ht="12.75">
      <c r="A16" s="1"/>
      <c r="K16" s="1"/>
    </row>
    <row r="17" spans="1:11" ht="12.75">
      <c r="A17" s="1"/>
      <c r="B17" s="6"/>
      <c r="K17" s="1"/>
    </row>
    <row r="18" spans="1:11" ht="12.75">
      <c r="A18" s="1"/>
      <c r="K18" s="1"/>
    </row>
    <row r="19" spans="1:11" ht="12.75">
      <c r="A19" s="1"/>
      <c r="K19" s="1"/>
    </row>
    <row r="20" spans="1:11" ht="12.75">
      <c r="A20" s="1"/>
      <c r="K20" s="1"/>
    </row>
    <row r="21" spans="1:11" ht="12.75">
      <c r="A21" s="1"/>
      <c r="K21" s="1"/>
    </row>
    <row r="22" spans="1:11" ht="12.75">
      <c r="A22" s="1"/>
      <c r="K22" s="1"/>
    </row>
    <row r="23" spans="1:11" ht="12.75">
      <c r="A23" s="1"/>
      <c r="K23" s="1"/>
    </row>
    <row r="24" spans="1:11" ht="12.75">
      <c r="A24" s="1"/>
      <c r="K24" s="1"/>
    </row>
    <row r="25" spans="1:11" ht="12.75">
      <c r="A25" s="1"/>
      <c r="K25" s="1"/>
    </row>
    <row r="26" spans="1:11" ht="12.75">
      <c r="A26" s="1"/>
      <c r="K26" s="1"/>
    </row>
    <row r="27" spans="1:11" ht="12.75">
      <c r="A27" s="1"/>
      <c r="K27" s="1"/>
    </row>
    <row r="28" spans="1:11" ht="12.75">
      <c r="A28" s="1"/>
      <c r="K28" s="1"/>
    </row>
    <row r="29" spans="1:11" ht="12.75">
      <c r="A29" s="1"/>
      <c r="E29" s="6" t="s">
        <v>25</v>
      </c>
      <c r="K29" s="1"/>
    </row>
    <row r="30" spans="1:11" ht="12.75">
      <c r="A30" s="1"/>
      <c r="K30" s="1"/>
    </row>
    <row r="31" spans="1:11" ht="12.75">
      <c r="A31" s="1"/>
      <c r="K31" s="1"/>
    </row>
    <row r="32" spans="1:11" ht="6" customHeight="1">
      <c r="A32" s="1"/>
      <c r="B32" s="1"/>
      <c r="C32" s="1"/>
      <c r="D32" s="1"/>
      <c r="E32" s="1"/>
      <c r="F32" s="1"/>
      <c r="G32" s="1"/>
      <c r="H32" s="1"/>
      <c r="I32" s="1"/>
      <c r="J32" s="1"/>
      <c r="K32" s="1"/>
    </row>
  </sheetData>
  <sheetProtection/>
  <mergeCells count="1">
    <mergeCell ref="B2:J4"/>
  </mergeCells>
  <hyperlinks>
    <hyperlink ref="E29" location="C4" display="zurück zum Anfang dieser Seite"/>
  </hyperlinks>
  <printOptions/>
  <pageMargins left="0.787401575" right="0.787401575" top="0.984251969" bottom="0.984251969" header="0.4921259845" footer="0.4921259845"/>
  <pageSetup orientation="portrait" paperSize="9" r:id="rId2"/>
  <headerFooter alignWithMargins="0">
    <oddHeader>&amp;LD:\Held\WRS\Excel 2000\VorlageErstellen\Haufe.xls</oddHeader>
  </headerFooter>
  <drawing r:id="rId1"/>
</worksheet>
</file>

<file path=xl/worksheets/sheet15.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 sqref="A1"/>
    </sheetView>
  </sheetViews>
  <sheetFormatPr defaultColWidth="11.421875" defaultRowHeight="12.75"/>
  <sheetData/>
  <sheetProtection/>
  <printOptions/>
  <pageMargins left="0.7" right="0.7" top="0.787401575" bottom="0.7874015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Tabelle10"/>
  <dimension ref="A1:M66"/>
  <sheetViews>
    <sheetView showGridLines="0" showRowColHeaders="0" zoomScalePageLayoutView="0" workbookViewId="0" topLeftCell="A17">
      <selection activeCell="A1" sqref="A1"/>
    </sheetView>
  </sheetViews>
  <sheetFormatPr defaultColWidth="11.421875" defaultRowHeight="12.75"/>
  <cols>
    <col min="1" max="1" width="0.9921875" style="0" customWidth="1"/>
    <col min="2" max="2" width="0.2890625" style="0" customWidth="1"/>
    <col min="12" max="12" width="0.2890625" style="0" customWidth="1"/>
    <col min="13" max="13" width="0.9921875" style="0" customWidth="1"/>
    <col min="14" max="14" width="0.85546875" style="0" customWidth="1"/>
  </cols>
  <sheetData>
    <row r="1" spans="1:13" ht="6" customHeight="1">
      <c r="A1" s="1"/>
      <c r="B1" s="1"/>
      <c r="C1" s="1"/>
      <c r="D1" s="1"/>
      <c r="E1" s="1"/>
      <c r="F1" s="1"/>
      <c r="G1" s="1"/>
      <c r="H1" s="1"/>
      <c r="I1" s="1"/>
      <c r="J1" s="1"/>
      <c r="K1" s="1"/>
      <c r="L1" s="1"/>
      <c r="M1" s="1"/>
    </row>
    <row r="2" spans="1:13" ht="12.75">
      <c r="A2" s="1"/>
      <c r="C2" s="679" t="s">
        <v>23</v>
      </c>
      <c r="D2" s="679"/>
      <c r="E2" s="679"/>
      <c r="F2" s="679"/>
      <c r="G2" s="679"/>
      <c r="H2" s="679"/>
      <c r="I2" s="679"/>
      <c r="J2" s="679"/>
      <c r="K2" s="679"/>
      <c r="M2" s="1"/>
    </row>
    <row r="3" spans="1:13" ht="12.75">
      <c r="A3" s="1"/>
      <c r="C3" s="679"/>
      <c r="D3" s="679"/>
      <c r="E3" s="679"/>
      <c r="F3" s="679"/>
      <c r="G3" s="679"/>
      <c r="H3" s="679"/>
      <c r="I3" s="679"/>
      <c r="J3" s="679"/>
      <c r="K3" s="679"/>
      <c r="M3" s="1"/>
    </row>
    <row r="4" spans="1:13" ht="12.75">
      <c r="A4" s="1"/>
      <c r="C4" s="679"/>
      <c r="D4" s="679"/>
      <c r="E4" s="679"/>
      <c r="F4" s="679"/>
      <c r="G4" s="679"/>
      <c r="H4" s="679"/>
      <c r="I4" s="679"/>
      <c r="J4" s="679"/>
      <c r="K4" s="679"/>
      <c r="M4" s="1"/>
    </row>
    <row r="5" spans="1:13" ht="12.75">
      <c r="A5" s="1"/>
      <c r="M5" s="1"/>
    </row>
    <row r="6" spans="1:13" ht="12.75">
      <c r="A6" s="1"/>
      <c r="C6" s="2"/>
      <c r="D6" s="2"/>
      <c r="M6" s="1"/>
    </row>
    <row r="7" spans="1:13" ht="12.75">
      <c r="A7" s="1"/>
      <c r="C7" s="2"/>
      <c r="D7" s="2"/>
      <c r="M7" s="1"/>
    </row>
    <row r="8" spans="1:13" ht="2.25" customHeight="1">
      <c r="A8" s="1"/>
      <c r="C8" s="3"/>
      <c r="D8" s="3"/>
      <c r="E8" s="3"/>
      <c r="F8" s="3"/>
      <c r="G8" s="3"/>
      <c r="H8" s="3"/>
      <c r="I8" s="3"/>
      <c r="J8" s="3"/>
      <c r="K8" s="3"/>
      <c r="M8" s="1"/>
    </row>
    <row r="9" spans="1:13" ht="12.75">
      <c r="A9" s="1"/>
      <c r="M9" s="1"/>
    </row>
    <row r="10" spans="1:13" ht="12.75">
      <c r="A10" s="1"/>
      <c r="M10" s="1"/>
    </row>
    <row r="11" spans="1:13" ht="12.75">
      <c r="A11" s="1"/>
      <c r="M11" s="1"/>
    </row>
    <row r="12" spans="1:13" ht="12.75">
      <c r="A12" s="1"/>
      <c r="M12" s="1"/>
    </row>
    <row r="13" spans="1:13" ht="13.5" customHeight="1">
      <c r="A13" s="1"/>
      <c r="M13" s="1"/>
    </row>
    <row r="14" spans="1:13" ht="2.25" customHeight="1">
      <c r="A14" s="1"/>
      <c r="C14" s="3"/>
      <c r="D14" s="3"/>
      <c r="E14" s="3"/>
      <c r="F14" s="3"/>
      <c r="G14" s="3"/>
      <c r="H14" s="3"/>
      <c r="I14" s="3"/>
      <c r="J14" s="3"/>
      <c r="K14" s="3"/>
      <c r="M14" s="1"/>
    </row>
    <row r="15" spans="1:13" ht="13.5" customHeight="1">
      <c r="A15" s="1"/>
      <c r="M15" s="1"/>
    </row>
    <row r="16" spans="1:13" ht="12.75">
      <c r="A16" s="1"/>
      <c r="M16" s="1"/>
    </row>
    <row r="17" spans="1:13" ht="12.75">
      <c r="A17" s="1"/>
      <c r="M17" s="1"/>
    </row>
    <row r="18" spans="1:13" ht="13.5" customHeight="1">
      <c r="A18" s="1"/>
      <c r="D18" s="6"/>
      <c r="M18" s="1"/>
    </row>
    <row r="19" spans="1:13" ht="13.5" customHeight="1">
      <c r="A19" s="1"/>
      <c r="M19" s="1"/>
    </row>
    <row r="20" spans="1:13" ht="13.5" customHeight="1">
      <c r="A20" s="1"/>
      <c r="D20" s="6"/>
      <c r="M20" s="1"/>
    </row>
    <row r="21" spans="1:13" ht="13.5" customHeight="1">
      <c r="A21" s="1"/>
      <c r="M21" s="1"/>
    </row>
    <row r="22" spans="1:13" ht="13.5" customHeight="1">
      <c r="A22" s="1"/>
      <c r="H22" s="5"/>
      <c r="M22" s="1"/>
    </row>
    <row r="23" spans="1:13" ht="13.5" customHeight="1" hidden="1">
      <c r="A23" s="1"/>
      <c r="M23" s="1"/>
    </row>
    <row r="24" spans="1:13" ht="13.5" customHeight="1" hidden="1">
      <c r="A24" s="1"/>
      <c r="M24" s="1"/>
    </row>
    <row r="25" spans="1:13" ht="13.5" customHeight="1" hidden="1">
      <c r="A25" s="1"/>
      <c r="M25" s="1"/>
    </row>
    <row r="26" spans="1:13" ht="12" customHeight="1" hidden="1">
      <c r="A26" s="1"/>
      <c r="M26" s="1"/>
    </row>
    <row r="27" spans="1:13" ht="12.75" hidden="1">
      <c r="A27" s="1"/>
      <c r="M27" s="1"/>
    </row>
    <row r="28" spans="1:13" ht="12.75" hidden="1">
      <c r="A28" s="1"/>
      <c r="M28" s="1"/>
    </row>
    <row r="29" spans="1:13" ht="12.75" hidden="1">
      <c r="A29" s="1"/>
      <c r="M29" s="1"/>
    </row>
    <row r="30" spans="1:13" ht="12.75" hidden="1">
      <c r="A30" s="1"/>
      <c r="M30" s="1"/>
    </row>
    <row r="31" spans="1:13" ht="12.75" hidden="1">
      <c r="A31" s="1"/>
      <c r="M31" s="1"/>
    </row>
    <row r="32" spans="1:13" ht="12.75" hidden="1">
      <c r="A32" s="1"/>
      <c r="M32" s="1"/>
    </row>
    <row r="33" spans="1:13" ht="12.75" hidden="1">
      <c r="A33" s="1"/>
      <c r="M33" s="1"/>
    </row>
    <row r="34" spans="1:13" ht="12.75" hidden="1">
      <c r="A34" s="1"/>
      <c r="M34" s="1"/>
    </row>
    <row r="35" spans="1:13" ht="12.75" hidden="1">
      <c r="A35" s="1"/>
      <c r="M35" s="1"/>
    </row>
    <row r="36" spans="1:13" ht="12.75" hidden="1">
      <c r="A36" s="1"/>
      <c r="M36" s="1"/>
    </row>
    <row r="37" spans="1:13" ht="12.75" hidden="1">
      <c r="A37" s="1"/>
      <c r="M37" s="1"/>
    </row>
    <row r="38" spans="1:13" ht="12.75" hidden="1">
      <c r="A38" s="1"/>
      <c r="M38" s="1"/>
    </row>
    <row r="39" spans="1:13" ht="12.75" hidden="1">
      <c r="A39" s="1"/>
      <c r="M39" s="1"/>
    </row>
    <row r="40" spans="1:13" ht="12.75" hidden="1">
      <c r="A40" s="1"/>
      <c r="M40" s="1"/>
    </row>
    <row r="41" spans="1:13" ht="12.75" hidden="1">
      <c r="A41" s="1"/>
      <c r="M41" s="1"/>
    </row>
    <row r="42" spans="1:13" ht="12.75" hidden="1">
      <c r="A42" s="1"/>
      <c r="M42" s="1"/>
    </row>
    <row r="43" spans="1:13" ht="12.75" hidden="1">
      <c r="A43" s="1"/>
      <c r="M43" s="1"/>
    </row>
    <row r="44" spans="1:13" ht="12.75" hidden="1">
      <c r="A44" s="1"/>
      <c r="M44" s="1"/>
    </row>
    <row r="45" spans="1:13" ht="12.75" hidden="1">
      <c r="A45" s="1"/>
      <c r="M45" s="1"/>
    </row>
    <row r="46" spans="1:13" ht="12.75" hidden="1">
      <c r="A46" s="1"/>
      <c r="M46" s="1"/>
    </row>
    <row r="47" spans="1:13" ht="12.75" hidden="1">
      <c r="A47" s="1"/>
      <c r="M47" s="1"/>
    </row>
    <row r="48" spans="1:13" ht="12.75">
      <c r="A48" s="1"/>
      <c r="M48" s="1"/>
    </row>
    <row r="49" spans="1:13" ht="12.75">
      <c r="A49" s="1"/>
      <c r="M49" s="1"/>
    </row>
    <row r="50" spans="1:13" ht="12.75">
      <c r="A50" s="1"/>
      <c r="M50" s="1"/>
    </row>
    <row r="51" spans="1:13" ht="12.75">
      <c r="A51" s="1"/>
      <c r="M51" s="1"/>
    </row>
    <row r="52" spans="1:13" ht="12.75">
      <c r="A52" s="1"/>
      <c r="M52" s="1"/>
    </row>
    <row r="53" spans="1:13" ht="12.75">
      <c r="A53" s="1"/>
      <c r="M53" s="1"/>
    </row>
    <row r="54" spans="1:13" ht="12.75">
      <c r="A54" s="1"/>
      <c r="M54" s="1"/>
    </row>
    <row r="55" spans="1:13" ht="12.75">
      <c r="A55" s="1"/>
      <c r="M55" s="1"/>
    </row>
    <row r="56" spans="1:13" ht="12.75">
      <c r="A56" s="1"/>
      <c r="M56" s="1"/>
    </row>
    <row r="57" spans="1:13" ht="12.75">
      <c r="A57" s="1"/>
      <c r="M57" s="1"/>
    </row>
    <row r="58" spans="1:13" ht="12.75">
      <c r="A58" s="1"/>
      <c r="M58" s="1"/>
    </row>
    <row r="59" spans="1:13" ht="12.75">
      <c r="A59" s="1"/>
      <c r="M59" s="1"/>
    </row>
    <row r="60" spans="1:13" ht="12.75">
      <c r="A60" s="1"/>
      <c r="M60" s="1"/>
    </row>
    <row r="61" spans="1:13" ht="12.75">
      <c r="A61" s="1"/>
      <c r="M61" s="1"/>
    </row>
    <row r="62" spans="1:13" ht="12.75">
      <c r="A62" s="1"/>
      <c r="M62" s="1"/>
    </row>
    <row r="63" spans="1:13" ht="12.75">
      <c r="A63" s="1"/>
      <c r="M63" s="1"/>
    </row>
    <row r="64" spans="1:13" ht="12.75">
      <c r="A64" s="1"/>
      <c r="F64" s="6" t="s">
        <v>25</v>
      </c>
      <c r="M64" s="1"/>
    </row>
    <row r="65" spans="1:13" ht="12.75">
      <c r="A65" s="1"/>
      <c r="M65" s="1"/>
    </row>
    <row r="66" spans="1:13" ht="6" customHeight="1">
      <c r="A66" s="1"/>
      <c r="B66" s="1"/>
      <c r="C66" s="1"/>
      <c r="D66" s="1"/>
      <c r="E66" s="1"/>
      <c r="F66" s="1"/>
      <c r="G66" s="1"/>
      <c r="H66" s="1"/>
      <c r="I66" s="1"/>
      <c r="J66" s="1"/>
      <c r="K66" s="1"/>
      <c r="L66" s="1"/>
      <c r="M66" s="1"/>
    </row>
  </sheetData>
  <sheetProtection/>
  <mergeCells count="1">
    <mergeCell ref="C2:K4"/>
  </mergeCells>
  <hyperlinks>
    <hyperlink ref="F64" location="'So bedienen Sie das Tool'!A1" display="zurück zum Anfang dieser Seite"/>
  </hyperlinks>
  <printOptions/>
  <pageMargins left="0.787401575" right="0.787401575" top="0.984251969" bottom="0.984251969" header="0.4921259845" footer="0.4921259845"/>
  <pageSetup orientation="portrait" paperSize="9" r:id="rId4"/>
  <headerFooter alignWithMargins="0">
    <oddHeader>&amp;LD:\Held\WRS\Excel 2000\VorlageErstellen\Haufe.xls</oddHeader>
  </headerFooter>
  <drawing r:id="rId3"/>
  <legacyDrawing r:id="rId2"/>
</worksheet>
</file>

<file path=xl/worksheets/sheet3.xml><?xml version="1.0" encoding="utf-8"?>
<worksheet xmlns="http://schemas.openxmlformats.org/spreadsheetml/2006/main" xmlns:r="http://schemas.openxmlformats.org/officeDocument/2006/relationships">
  <sheetPr codeName="Tabelle11">
    <pageSetUpPr fitToPage="1"/>
  </sheetPr>
  <dimension ref="B1:J108"/>
  <sheetViews>
    <sheetView showGridLines="0" showRowColHeaders="0" zoomScalePageLayoutView="0" workbookViewId="0" topLeftCell="A66">
      <selection activeCell="C6" sqref="C6"/>
    </sheetView>
  </sheetViews>
  <sheetFormatPr defaultColWidth="11.421875" defaultRowHeight="12.75"/>
  <cols>
    <col min="1" max="1" width="0.2890625" style="0" customWidth="1"/>
    <col min="11" max="11" width="0.13671875" style="0" customWidth="1"/>
    <col min="12" max="12" width="0.85546875" style="0" customWidth="1"/>
  </cols>
  <sheetData>
    <row r="1" spans="2:10" ht="12.75">
      <c r="B1" s="679" t="s">
        <v>1</v>
      </c>
      <c r="C1" s="679"/>
      <c r="D1" s="679"/>
      <c r="E1" s="679"/>
      <c r="F1" s="679"/>
      <c r="G1" s="679"/>
      <c r="H1" s="679"/>
      <c r="I1" s="679"/>
      <c r="J1" s="679"/>
    </row>
    <row r="2" spans="2:10" ht="12.75">
      <c r="B2" s="679"/>
      <c r="C2" s="679"/>
      <c r="D2" s="679"/>
      <c r="E2" s="679"/>
      <c r="F2" s="679"/>
      <c r="G2" s="679"/>
      <c r="H2" s="679"/>
      <c r="I2" s="679"/>
      <c r="J2" s="679"/>
    </row>
    <row r="3" spans="2:10" ht="12.75">
      <c r="B3" s="679"/>
      <c r="C3" s="679"/>
      <c r="D3" s="679"/>
      <c r="E3" s="679"/>
      <c r="F3" s="679"/>
      <c r="G3" s="679"/>
      <c r="H3" s="679"/>
      <c r="I3" s="679"/>
      <c r="J3" s="679"/>
    </row>
    <row r="5" spans="2:3" ht="12.75">
      <c r="B5" s="2"/>
      <c r="C5" s="2"/>
    </row>
    <row r="6" spans="2:3" ht="12.75">
      <c r="B6" s="2"/>
      <c r="C6" s="2"/>
    </row>
    <row r="7" spans="2:10" ht="2.25" customHeight="1">
      <c r="B7" s="3"/>
      <c r="C7" s="3"/>
      <c r="D7" s="3"/>
      <c r="E7" s="3"/>
      <c r="F7" s="3"/>
      <c r="G7" s="3"/>
      <c r="H7" s="3"/>
      <c r="I7" s="3"/>
      <c r="J7" s="3"/>
    </row>
    <row r="13" ht="13.5" customHeight="1"/>
    <row r="14" spans="2:10" ht="2.25" customHeight="1">
      <c r="B14" s="3"/>
      <c r="C14" s="3"/>
      <c r="D14" s="3"/>
      <c r="E14" s="3"/>
      <c r="F14" s="3"/>
      <c r="G14" s="3"/>
      <c r="H14" s="3"/>
      <c r="I14" s="3"/>
      <c r="J14" s="3"/>
    </row>
    <row r="15" spans="2:10" ht="2.25" customHeight="1">
      <c r="B15" s="3"/>
      <c r="C15" s="3"/>
      <c r="D15" s="3"/>
      <c r="E15" s="3"/>
      <c r="F15" s="3"/>
      <c r="G15" s="3"/>
      <c r="H15" s="3"/>
      <c r="I15" s="3"/>
      <c r="J15" s="3"/>
    </row>
    <row r="16" ht="13.5" customHeight="1"/>
    <row r="17" ht="12" customHeight="1"/>
    <row r="18" ht="15">
      <c r="F18" s="12" t="s">
        <v>16</v>
      </c>
    </row>
    <row r="19" ht="7.5" customHeight="1">
      <c r="F19" s="10"/>
    </row>
    <row r="20" ht="12.75">
      <c r="F20" s="8" t="s">
        <v>24</v>
      </c>
    </row>
    <row r="21" ht="12.75">
      <c r="F21" s="8" t="s">
        <v>4</v>
      </c>
    </row>
    <row r="22" ht="12.75">
      <c r="F22" s="8" t="s">
        <v>2</v>
      </c>
    </row>
    <row r="23" ht="12.75">
      <c r="F23" s="8" t="s">
        <v>14</v>
      </c>
    </row>
    <row r="24" ht="12.75">
      <c r="F24" s="677" t="s">
        <v>264</v>
      </c>
    </row>
    <row r="25" spans="6:7" ht="12.75">
      <c r="F25" s="8" t="s">
        <v>17</v>
      </c>
      <c r="G25" s="678"/>
    </row>
    <row r="26" ht="12.75">
      <c r="F26" s="8" t="s">
        <v>20</v>
      </c>
    </row>
    <row r="27" spans="6:8" ht="12.75">
      <c r="F27" s="682" t="s">
        <v>26</v>
      </c>
      <c r="G27" s="680"/>
      <c r="H27" s="680"/>
    </row>
    <row r="28" spans="6:7" ht="12.75">
      <c r="F28" s="681"/>
      <c r="G28" s="681"/>
    </row>
    <row r="30" ht="13.5">
      <c r="B30" s="13" t="s">
        <v>24</v>
      </c>
    </row>
    <row r="31" ht="15" customHeight="1">
      <c r="B31" t="s">
        <v>274</v>
      </c>
    </row>
    <row r="32" ht="14.25" customHeight="1">
      <c r="B32" t="s">
        <v>27</v>
      </c>
    </row>
    <row r="33" ht="15" customHeight="1">
      <c r="B33" t="s">
        <v>275</v>
      </c>
    </row>
    <row r="34" ht="15.75" customHeight="1">
      <c r="B34" t="s">
        <v>28</v>
      </c>
    </row>
    <row r="35" ht="18" customHeight="1"/>
    <row r="36" spans="2:4" ht="13.5">
      <c r="B36" s="13" t="s">
        <v>4</v>
      </c>
      <c r="C36" s="4"/>
      <c r="D36" s="4"/>
    </row>
    <row r="37" spans="2:4" ht="12.75">
      <c r="B37" s="5" t="s">
        <v>265</v>
      </c>
      <c r="C37" s="4"/>
      <c r="D37" s="4"/>
    </row>
    <row r="38" ht="12.75">
      <c r="B38" s="5" t="s">
        <v>34</v>
      </c>
    </row>
    <row r="39" ht="12.75">
      <c r="B39" s="5" t="s">
        <v>35</v>
      </c>
    </row>
    <row r="40" ht="12.75">
      <c r="B40" s="5"/>
    </row>
    <row r="41" ht="12.75">
      <c r="B41" s="5"/>
    </row>
    <row r="42" ht="12.75">
      <c r="B42" s="5"/>
    </row>
    <row r="50" ht="12.75">
      <c r="B50" s="4"/>
    </row>
    <row r="62" ht="12.75">
      <c r="B62" t="s">
        <v>36</v>
      </c>
    </row>
    <row r="63" ht="12.75">
      <c r="B63" t="s">
        <v>29</v>
      </c>
    </row>
    <row r="64" ht="9" customHeight="1"/>
    <row r="65" ht="12.75">
      <c r="B65" t="s">
        <v>10</v>
      </c>
    </row>
    <row r="66" ht="12.75">
      <c r="B66" t="s">
        <v>266</v>
      </c>
    </row>
    <row r="67" ht="12.75">
      <c r="B67" t="s">
        <v>5</v>
      </c>
    </row>
    <row r="68" ht="12.75">
      <c r="B68" t="s">
        <v>6</v>
      </c>
    </row>
    <row r="69" ht="12.75">
      <c r="B69" t="s">
        <v>7</v>
      </c>
    </row>
    <row r="70" ht="12.75">
      <c r="B70" t="s">
        <v>30</v>
      </c>
    </row>
    <row r="71" ht="12.75">
      <c r="B71" t="s">
        <v>22</v>
      </c>
    </row>
    <row r="72" ht="12.75">
      <c r="B72" t="s">
        <v>8</v>
      </c>
    </row>
    <row r="73" ht="12.75">
      <c r="B73" t="s">
        <v>9</v>
      </c>
    </row>
    <row r="75" ht="13.5">
      <c r="B75" s="13" t="s">
        <v>2</v>
      </c>
    </row>
    <row r="76" ht="12.75">
      <c r="B76" t="s">
        <v>11</v>
      </c>
    </row>
    <row r="77" ht="12.75">
      <c r="B77" t="s">
        <v>13</v>
      </c>
    </row>
    <row r="78" ht="12.75">
      <c r="B78" t="s">
        <v>12</v>
      </c>
    </row>
    <row r="80" ht="13.5">
      <c r="B80" s="13" t="s">
        <v>14</v>
      </c>
    </row>
    <row r="81" ht="12.75">
      <c r="B81" t="s">
        <v>15</v>
      </c>
    </row>
    <row r="83" ht="13.5">
      <c r="B83" s="13" t="s">
        <v>264</v>
      </c>
    </row>
    <row r="84" ht="12.75">
      <c r="B84" t="s">
        <v>267</v>
      </c>
    </row>
    <row r="85" ht="12.75">
      <c r="B85" t="s">
        <v>268</v>
      </c>
    </row>
    <row r="86" ht="12.75">
      <c r="B86" s="4" t="s">
        <v>31</v>
      </c>
    </row>
    <row r="87" ht="12.75">
      <c r="B87" s="5" t="s">
        <v>32</v>
      </c>
    </row>
    <row r="89" ht="13.5">
      <c r="B89" s="13" t="s">
        <v>17</v>
      </c>
    </row>
    <row r="90" ht="12.75">
      <c r="B90" t="s">
        <v>269</v>
      </c>
    </row>
    <row r="91" ht="12.75">
      <c r="B91" t="s">
        <v>18</v>
      </c>
    </row>
    <row r="92" ht="12.75">
      <c r="B92" t="s">
        <v>270</v>
      </c>
    </row>
    <row r="93" ht="12.75">
      <c r="B93" t="s">
        <v>19</v>
      </c>
    </row>
    <row r="95" ht="13.5">
      <c r="B95" s="13" t="s">
        <v>20</v>
      </c>
    </row>
    <row r="96" ht="12.75">
      <c r="B96" t="s">
        <v>271</v>
      </c>
    </row>
    <row r="97" ht="12.75">
      <c r="B97" t="s">
        <v>21</v>
      </c>
    </row>
    <row r="98" ht="12.75">
      <c r="B98" t="s">
        <v>272</v>
      </c>
    </row>
    <row r="100" ht="13.5">
      <c r="B100" s="13" t="s">
        <v>26</v>
      </c>
    </row>
    <row r="101" ht="12.75">
      <c r="B101" s="5" t="s">
        <v>273</v>
      </c>
    </row>
    <row r="102" s="5" customFormat="1" ht="12.75">
      <c r="B102" s="5" t="s">
        <v>33</v>
      </c>
    </row>
    <row r="103" s="5" customFormat="1" ht="12" customHeight="1">
      <c r="B103" s="5" t="s">
        <v>37</v>
      </c>
    </row>
    <row r="104" s="5" customFormat="1" ht="12" customHeight="1">
      <c r="B104" s="5" t="s">
        <v>38</v>
      </c>
    </row>
    <row r="105" s="5" customFormat="1" ht="12" customHeight="1"/>
    <row r="106" spans="2:10" ht="12.75">
      <c r="B106" s="680" t="s">
        <v>263</v>
      </c>
      <c r="C106" s="680"/>
      <c r="D106" s="680"/>
      <c r="E106" s="680"/>
      <c r="F106" s="680"/>
      <c r="G106" s="680"/>
      <c r="H106" s="680"/>
      <c r="I106" s="680"/>
      <c r="J106" s="680"/>
    </row>
    <row r="107" ht="12.75">
      <c r="B107" s="11"/>
    </row>
    <row r="108" spans="5:7" ht="12.75">
      <c r="E108" s="680" t="s">
        <v>25</v>
      </c>
      <c r="F108" s="680"/>
      <c r="G108" s="680"/>
    </row>
    <row r="109" ht="13.5" customHeight="1"/>
  </sheetData>
  <sheetProtection/>
  <mergeCells count="5">
    <mergeCell ref="B1:J3"/>
    <mergeCell ref="E108:G108"/>
    <mergeCell ref="F28:G28"/>
    <mergeCell ref="B106:J106"/>
    <mergeCell ref="F27:H27"/>
  </mergeCells>
  <hyperlinks>
    <hyperlink ref="F21" location="'Anwenderhilfe für Excel'!C36" display="Kopf- und Fußzeile bearbeiten"/>
    <hyperlink ref="F22" location="'Anwenderhilfe für Excel'!C75" display="Vollbild"/>
    <hyperlink ref="F23" location="'Anwenderhilfe für Excel'!C80" display="Normalansicht"/>
    <hyperlink ref="F24" location="'Anwenderhilfe für Excel'!C83" display="Blattregister /Blätter einfügen"/>
    <hyperlink ref="F25" location="'Anwenderhilfe für Excel'!C89" display="Zeilen- und Spaltenköpfe"/>
    <hyperlink ref="F26" location="'Anwenderhilfe für Excel'!C95" display="Gitternetz"/>
    <hyperlink ref="F20" location="'Anwenderhilfe für Excel'!C30" display="Navigation"/>
    <hyperlink ref="E108" location="Hilfe!C4" display="zurück zum Anfang dieser Seite"/>
    <hyperlink ref="B106" location="Bedienung!C4" display="Weitere Hinweise zu den Besonderheiten der jeweiligen Lösung entnehmen Sie dem Blatt So bedienen Sie das Tool. "/>
    <hyperlink ref="F27" location="Hilfe!C100" display="Anpassen der Lösung"/>
    <hyperlink ref="F27:G27" location="Hilfe!C101" display="Anpassen der Lösung"/>
    <hyperlink ref="F27:H27" location="'Anwenderhilfe für Excel'!C100" display="Blattschutz/Anpassen der Lösung"/>
    <hyperlink ref="E108:G108" location="'Anwenderhilfe für Excel'!B1" display="zurück zum Anfang dieser Seite"/>
    <hyperlink ref="B106:J106" location="'So bedienen Sie das Tool'!B1" display="Weitere Hinweise zu den Besonderheiten der jeweiligen Lösung entnehmen Sie dem Blatt So bedienen Sie das Tool. "/>
  </hyperlinks>
  <printOptions/>
  <pageMargins left="0.787401575" right="0.787401575" top="0.984251969" bottom="0.984251969" header="0.4921259845" footer="0.4921259845"/>
  <pageSetup fitToHeight="2" fitToWidth="1" horizontalDpi="300" verticalDpi="300" orientation="portrait" paperSize="9" scale="83" r:id="rId2"/>
  <drawing r:id="rId1"/>
</worksheet>
</file>

<file path=xl/worksheets/sheet4.xml><?xml version="1.0" encoding="utf-8"?>
<worksheet xmlns="http://schemas.openxmlformats.org/spreadsheetml/2006/main" xmlns:r="http://schemas.openxmlformats.org/officeDocument/2006/relationships">
  <sheetPr codeName="Tabelle13" transitionEvaluation="1">
    <pageSetUpPr fitToPage="1"/>
  </sheetPr>
  <dimension ref="A1:L23"/>
  <sheetViews>
    <sheetView showGridLines="0" showRowColHeaders="0" zoomScalePageLayoutView="0" workbookViewId="0" topLeftCell="A9">
      <selection activeCell="C7" sqref="C7:D7"/>
    </sheetView>
  </sheetViews>
  <sheetFormatPr defaultColWidth="16.8515625" defaultRowHeight="12.75"/>
  <cols>
    <col min="1" max="1" width="0.9921875" style="194" customWidth="1"/>
    <col min="2" max="2" width="1.1484375" style="194" customWidth="1"/>
    <col min="3" max="3" width="29.00390625" style="21" customWidth="1"/>
    <col min="4" max="4" width="17.8515625" style="21" customWidth="1"/>
    <col min="5" max="5" width="1.421875" style="21" customWidth="1"/>
    <col min="6" max="6" width="12.57421875" style="21" customWidth="1"/>
    <col min="7" max="7" width="2.421875" style="21" customWidth="1"/>
    <col min="8" max="8" width="12.57421875" style="21" customWidth="1"/>
    <col min="9" max="9" width="3.57421875" style="21" customWidth="1"/>
    <col min="10" max="10" width="12.57421875" style="21" customWidth="1"/>
    <col min="11" max="11" width="1.1484375" style="194" customWidth="1"/>
    <col min="12" max="12" width="0.9921875" style="194" customWidth="1"/>
    <col min="13" max="16384" width="16.8515625" style="21" customWidth="1"/>
  </cols>
  <sheetData>
    <row r="1" spans="1:12" ht="0.75" customHeight="1">
      <c r="A1" s="193"/>
      <c r="B1" s="193"/>
      <c r="C1" s="193"/>
      <c r="D1" s="193"/>
      <c r="E1" s="193"/>
      <c r="F1" s="193"/>
      <c r="G1" s="193"/>
      <c r="H1" s="193"/>
      <c r="I1" s="193"/>
      <c r="J1" s="193"/>
      <c r="K1" s="193"/>
      <c r="L1" s="193"/>
    </row>
    <row r="2" spans="1:12" ht="0.75" customHeight="1">
      <c r="A2" s="193"/>
      <c r="B2" s="193"/>
      <c r="C2" s="193"/>
      <c r="D2" s="193"/>
      <c r="E2" s="193"/>
      <c r="F2" s="193"/>
      <c r="G2" s="193"/>
      <c r="H2" s="193"/>
      <c r="I2" s="193"/>
      <c r="J2" s="193"/>
      <c r="K2" s="193"/>
      <c r="L2" s="193"/>
    </row>
    <row r="3" spans="1:12" ht="0.75" customHeight="1">
      <c r="A3" s="193"/>
      <c r="B3" s="193"/>
      <c r="C3" s="193"/>
      <c r="D3" s="193"/>
      <c r="E3" s="193"/>
      <c r="F3" s="193"/>
      <c r="G3" s="193"/>
      <c r="H3" s="193"/>
      <c r="I3" s="193"/>
      <c r="J3" s="193"/>
      <c r="K3" s="193"/>
      <c r="L3" s="193"/>
    </row>
    <row r="4" spans="1:12" ht="0.75" customHeight="1">
      <c r="A4" s="193"/>
      <c r="B4" s="193"/>
      <c r="C4" s="193"/>
      <c r="D4" s="193"/>
      <c r="E4" s="193"/>
      <c r="F4" s="193"/>
      <c r="G4" s="193"/>
      <c r="H4" s="193"/>
      <c r="I4" s="193"/>
      <c r="J4" s="193"/>
      <c r="K4" s="193"/>
      <c r="L4" s="193"/>
    </row>
    <row r="5" spans="1:12" ht="0.75" customHeight="1">
      <c r="A5" s="193"/>
      <c r="B5" s="193"/>
      <c r="C5" s="193"/>
      <c r="D5" s="193"/>
      <c r="E5" s="193"/>
      <c r="F5" s="193"/>
      <c r="G5" s="193"/>
      <c r="H5" s="193"/>
      <c r="I5" s="193"/>
      <c r="J5" s="193"/>
      <c r="K5" s="193"/>
      <c r="L5" s="193"/>
    </row>
    <row r="6" spans="1:12" ht="22.5" customHeight="1">
      <c r="A6" s="193"/>
      <c r="C6" s="194"/>
      <c r="D6" s="194"/>
      <c r="E6" s="194"/>
      <c r="F6" s="194"/>
      <c r="G6" s="194"/>
      <c r="H6" s="194"/>
      <c r="I6" s="194"/>
      <c r="J6" s="194"/>
      <c r="L6" s="193"/>
    </row>
    <row r="7" spans="1:12" ht="24.75" customHeight="1">
      <c r="A7" s="193"/>
      <c r="C7" s="689" t="s">
        <v>40</v>
      </c>
      <c r="D7" s="690"/>
      <c r="E7" s="191"/>
      <c r="F7" s="687"/>
      <c r="G7" s="687"/>
      <c r="H7" s="688"/>
      <c r="I7" s="688"/>
      <c r="J7" s="688"/>
      <c r="L7" s="193"/>
    </row>
    <row r="8" spans="1:12" ht="24.75" customHeight="1">
      <c r="A8" s="193"/>
      <c r="C8" s="14"/>
      <c r="D8" s="195"/>
      <c r="E8" s="15"/>
      <c r="F8" s="196"/>
      <c r="G8" s="196"/>
      <c r="H8" s="197"/>
      <c r="I8" s="197"/>
      <c r="J8" s="197"/>
      <c r="L8" s="193"/>
    </row>
    <row r="9" spans="1:12" ht="24.75" customHeight="1">
      <c r="A9" s="193"/>
      <c r="C9" s="192" t="s">
        <v>41</v>
      </c>
      <c r="D9" s="685" t="s">
        <v>42</v>
      </c>
      <c r="E9" s="686"/>
      <c r="F9" s="686"/>
      <c r="G9" s="686"/>
      <c r="H9" s="686"/>
      <c r="I9" s="17"/>
      <c r="J9" s="17"/>
      <c r="L9" s="193"/>
    </row>
    <row r="10" spans="1:12" ht="24.75" customHeight="1">
      <c r="A10" s="193"/>
      <c r="C10" s="16"/>
      <c r="D10" s="18"/>
      <c r="E10" s="18"/>
      <c r="F10" s="199"/>
      <c r="G10" s="199"/>
      <c r="H10" s="17"/>
      <c r="I10" s="17"/>
      <c r="J10" s="17"/>
      <c r="L10" s="193"/>
    </row>
    <row r="11" spans="1:12" ht="24.75" customHeight="1">
      <c r="A11" s="193"/>
      <c r="C11" s="192" t="s">
        <v>43</v>
      </c>
      <c r="D11" s="685" t="s">
        <v>43</v>
      </c>
      <c r="E11" s="686"/>
      <c r="F11" s="686"/>
      <c r="G11" s="686"/>
      <c r="H11" s="686"/>
      <c r="I11" s="17"/>
      <c r="J11" s="17"/>
      <c r="L11" s="193"/>
    </row>
    <row r="12" spans="1:12" ht="24.75" customHeight="1">
      <c r="A12" s="193"/>
      <c r="C12" s="16"/>
      <c r="D12" s="18"/>
      <c r="E12" s="18"/>
      <c r="F12" s="199"/>
      <c r="G12" s="199"/>
      <c r="H12" s="17"/>
      <c r="I12" s="17"/>
      <c r="J12" s="17"/>
      <c r="L12" s="193"/>
    </row>
    <row r="13" spans="1:12" ht="24.75" customHeight="1">
      <c r="A13" s="193"/>
      <c r="C13" s="192" t="s">
        <v>44</v>
      </c>
      <c r="D13" s="685" t="s">
        <v>45</v>
      </c>
      <c r="E13" s="686"/>
      <c r="F13" s="686"/>
      <c r="G13" s="686"/>
      <c r="H13" s="686"/>
      <c r="I13" s="17"/>
      <c r="J13" s="17"/>
      <c r="L13" s="193"/>
    </row>
    <row r="14" spans="1:12" ht="24.75" customHeight="1">
      <c r="A14" s="193"/>
      <c r="C14" s="16"/>
      <c r="D14" s="16"/>
      <c r="E14" s="198"/>
      <c r="F14" s="198"/>
      <c r="G14" s="198"/>
      <c r="H14" s="198"/>
      <c r="I14" s="17"/>
      <c r="J14" s="17"/>
      <c r="L14" s="193"/>
    </row>
    <row r="15" spans="1:12" ht="24.75" customHeight="1">
      <c r="A15" s="193"/>
      <c r="C15" s="192" t="s">
        <v>46</v>
      </c>
      <c r="D15" s="683">
        <v>37316</v>
      </c>
      <c r="E15" s="684"/>
      <c r="F15" s="684"/>
      <c r="G15" s="684"/>
      <c r="H15" s="684"/>
      <c r="I15" s="17"/>
      <c r="J15" s="17"/>
      <c r="L15" s="193"/>
    </row>
    <row r="16" spans="1:12" ht="24.75" customHeight="1">
      <c r="A16" s="193"/>
      <c r="C16" s="16"/>
      <c r="D16" s="18"/>
      <c r="E16" s="18"/>
      <c r="F16" s="199"/>
      <c r="G16" s="199"/>
      <c r="H16" s="17"/>
      <c r="I16" s="17"/>
      <c r="J16" s="17"/>
      <c r="L16" s="193"/>
    </row>
    <row r="17" spans="1:12" ht="15" customHeight="1">
      <c r="A17" s="193"/>
      <c r="C17" s="19"/>
      <c r="D17" s="18"/>
      <c r="E17" s="18"/>
      <c r="F17" s="199"/>
      <c r="G17" s="199"/>
      <c r="H17" s="20"/>
      <c r="I17" s="17"/>
      <c r="J17" s="17"/>
      <c r="L17" s="193"/>
    </row>
    <row r="18" spans="1:12" ht="15" customHeight="1">
      <c r="A18" s="193"/>
      <c r="C18" s="19"/>
      <c r="D18" s="18"/>
      <c r="E18" s="18"/>
      <c r="F18" s="199"/>
      <c r="G18" s="199"/>
      <c r="H18" s="17"/>
      <c r="I18" s="17"/>
      <c r="J18" s="17"/>
      <c r="L18" s="193"/>
    </row>
    <row r="19" spans="1:12" ht="24.75" customHeight="1">
      <c r="A19" s="193"/>
      <c r="C19" s="16"/>
      <c r="D19" s="18"/>
      <c r="E19" s="18"/>
      <c r="F19" s="199"/>
      <c r="G19" s="199"/>
      <c r="H19" s="17"/>
      <c r="I19" s="17"/>
      <c r="J19" s="17"/>
      <c r="L19" s="193"/>
    </row>
    <row r="20" spans="1:12" ht="24.75" customHeight="1">
      <c r="A20" s="193"/>
      <c r="C20" s="16"/>
      <c r="D20" s="18"/>
      <c r="E20" s="18"/>
      <c r="F20" s="199"/>
      <c r="G20" s="199"/>
      <c r="H20" s="17"/>
      <c r="I20" s="17"/>
      <c r="J20" s="17"/>
      <c r="L20" s="193"/>
    </row>
    <row r="21" spans="1:12" ht="12.75" customHeight="1">
      <c r="A21" s="193"/>
      <c r="L21" s="193"/>
    </row>
    <row r="22" spans="1:12" ht="15" customHeight="1">
      <c r="A22" s="193"/>
      <c r="C22" s="22"/>
      <c r="D22" s="23"/>
      <c r="E22" s="23"/>
      <c r="F22" s="22"/>
      <c r="G22" s="22"/>
      <c r="H22" s="23"/>
      <c r="I22" s="23"/>
      <c r="J22" s="23"/>
      <c r="L22" s="193"/>
    </row>
    <row r="23" spans="1:12" ht="6" customHeight="1">
      <c r="A23" s="193"/>
      <c r="B23" s="193"/>
      <c r="C23" s="193"/>
      <c r="D23" s="193"/>
      <c r="E23" s="193"/>
      <c r="F23" s="193"/>
      <c r="G23" s="193"/>
      <c r="H23" s="193"/>
      <c r="I23" s="193"/>
      <c r="J23" s="193"/>
      <c r="K23" s="193"/>
      <c r="L23" s="193"/>
    </row>
  </sheetData>
  <sheetProtection/>
  <mergeCells count="6">
    <mergeCell ref="D15:H15"/>
    <mergeCell ref="D11:H11"/>
    <mergeCell ref="D13:H13"/>
    <mergeCell ref="F7:J7"/>
    <mergeCell ref="D9:H9"/>
    <mergeCell ref="C7:D7"/>
  </mergeCells>
  <printOptions horizontalCentered="1"/>
  <pageMargins left="0.3937007874015748" right="0.3937007874015748" top="0.95" bottom="0.5905511811023623" header="0.5118110236220472" footer="0.5118110236220472"/>
  <pageSetup fitToHeight="1" fitToWidth="1" horizontalDpi="300" verticalDpi="300" orientation="portrait" paperSize="9" r:id="rId2"/>
  <headerFooter alignWithMargins="0">
    <oddHeader>&amp;L&amp;"Arial,Standard"&amp;10Muster GmbH
Abteilung&amp;R&amp;"Arial,Standard"&amp;10T. Muster
01.03.02</oddHeader>
    <oddFooter>&amp;L&amp;"Arial,Standard"&amp;10&amp;A&amp;C&amp;"Arial,Standard"&amp;10Seite &amp;P&amp;R&amp;"Symbol,Standard"Ó&amp;"Arial,Standard"&amp;10 Haufe Mediengruppe</oddFooter>
  </headerFooter>
  <drawing r:id="rId1"/>
</worksheet>
</file>

<file path=xl/worksheets/sheet5.xml><?xml version="1.0" encoding="utf-8"?>
<worksheet xmlns="http://schemas.openxmlformats.org/spreadsheetml/2006/main" xmlns:r="http://schemas.openxmlformats.org/officeDocument/2006/relationships">
  <sheetPr codeName="Tabelle2">
    <pageSetUpPr fitToPage="1"/>
  </sheetPr>
  <dimension ref="A1:O91"/>
  <sheetViews>
    <sheetView showGridLines="0" showRowColHeaders="0" zoomScale="85" zoomScaleNormal="85" zoomScalePageLayoutView="0" workbookViewId="0" topLeftCell="A1">
      <selection activeCell="N20" sqref="N20"/>
    </sheetView>
  </sheetViews>
  <sheetFormatPr defaultColWidth="12.57421875" defaultRowHeight="12.75"/>
  <cols>
    <col min="1" max="2" width="0.9921875" style="32" customWidth="1"/>
    <col min="3" max="3" width="10.7109375" style="32" customWidth="1"/>
    <col min="4" max="4" width="35.00390625" style="32" customWidth="1"/>
    <col min="5" max="5" width="12.57421875" style="32" customWidth="1"/>
    <col min="6" max="6" width="15.28125" style="32" customWidth="1"/>
    <col min="7" max="7" width="12.57421875" style="32" customWidth="1"/>
    <col min="8" max="8" width="13.140625" style="32" customWidth="1"/>
    <col min="9" max="9" width="9.8515625" style="32" customWidth="1"/>
    <col min="10" max="11" width="0.9921875" style="211" customWidth="1"/>
    <col min="12" max="14" width="12.57421875" style="211" customWidth="1"/>
    <col min="15" max="16384" width="12.57421875" style="32" customWidth="1"/>
  </cols>
  <sheetData>
    <row r="1" spans="1:14" s="204" customFormat="1" ht="0.75" customHeight="1">
      <c r="A1" s="201"/>
      <c r="B1" s="201"/>
      <c r="C1" s="201"/>
      <c r="D1" s="201"/>
      <c r="E1" s="201"/>
      <c r="F1" s="201"/>
      <c r="G1" s="201"/>
      <c r="H1" s="201"/>
      <c r="I1" s="201"/>
      <c r="J1" s="201"/>
      <c r="K1" s="201"/>
      <c r="L1" s="202"/>
      <c r="M1" s="202"/>
      <c r="N1" s="203"/>
    </row>
    <row r="2" spans="1:14" s="204" customFormat="1" ht="0.75" customHeight="1">
      <c r="A2" s="201"/>
      <c r="B2" s="205"/>
      <c r="C2" s="205"/>
      <c r="D2" s="205"/>
      <c r="E2" s="205"/>
      <c r="F2" s="205"/>
      <c r="G2" s="205"/>
      <c r="H2" s="205"/>
      <c r="I2" s="205"/>
      <c r="J2" s="205"/>
      <c r="K2" s="201"/>
      <c r="L2" s="206"/>
      <c r="M2" s="207"/>
      <c r="N2" s="203"/>
    </row>
    <row r="3" spans="1:14" s="204" customFormat="1" ht="0.75" customHeight="1">
      <c r="A3" s="201"/>
      <c r="B3" s="205"/>
      <c r="C3" s="205"/>
      <c r="D3" s="205"/>
      <c r="E3" s="205"/>
      <c r="F3" s="205"/>
      <c r="G3" s="205"/>
      <c r="H3" s="205"/>
      <c r="I3" s="205"/>
      <c r="J3" s="205"/>
      <c r="K3" s="205"/>
      <c r="L3" s="206"/>
      <c r="M3" s="207"/>
      <c r="N3" s="203"/>
    </row>
    <row r="4" spans="1:15" s="209" customFormat="1" ht="0.75" customHeight="1">
      <c r="A4" s="201"/>
      <c r="B4" s="208"/>
      <c r="C4" s="29"/>
      <c r="D4" s="29"/>
      <c r="E4" s="30"/>
      <c r="F4" s="30"/>
      <c r="G4" s="30"/>
      <c r="H4" s="30"/>
      <c r="I4" s="30"/>
      <c r="J4" s="30"/>
      <c r="K4" s="205"/>
      <c r="L4" s="202"/>
      <c r="M4" s="202"/>
      <c r="N4" s="203"/>
      <c r="O4" s="202"/>
    </row>
    <row r="5" spans="1:15" s="209" customFormat="1" ht="0.75" customHeight="1">
      <c r="A5" s="201"/>
      <c r="B5" s="691"/>
      <c r="C5" s="691"/>
      <c r="D5" s="691"/>
      <c r="E5" s="691"/>
      <c r="F5" s="691"/>
      <c r="G5" s="691"/>
      <c r="H5" s="691"/>
      <c r="I5" s="201"/>
      <c r="J5" s="201"/>
      <c r="K5" s="201"/>
      <c r="L5" s="202"/>
      <c r="M5" s="202"/>
      <c r="N5" s="210"/>
      <c r="O5" s="202"/>
    </row>
    <row r="6" spans="1:11" ht="15" customHeight="1">
      <c r="A6" s="201"/>
      <c r="K6" s="201"/>
    </row>
    <row r="7" spans="1:11" ht="24.75" customHeight="1">
      <c r="A7" s="201"/>
      <c r="C7" s="675"/>
      <c r="D7" s="212"/>
      <c r="E7" s="675" t="s">
        <v>47</v>
      </c>
      <c r="F7" s="676">
        <f>D11</f>
        <v>2002</v>
      </c>
      <c r="G7" s="212"/>
      <c r="H7" s="212"/>
      <c r="I7" s="200"/>
      <c r="K7" s="201"/>
    </row>
    <row r="8" spans="1:14" ht="15">
      <c r="A8" s="201"/>
      <c r="K8" s="201"/>
      <c r="M8" s="213"/>
      <c r="N8" s="214"/>
    </row>
    <row r="9" spans="1:11" ht="15">
      <c r="A9" s="201"/>
      <c r="C9" s="33" t="s">
        <v>48</v>
      </c>
      <c r="D9" s="215">
        <v>2001</v>
      </c>
      <c r="K9" s="201"/>
    </row>
    <row r="10" spans="1:11" ht="15">
      <c r="A10" s="201"/>
      <c r="D10" s="215"/>
      <c r="K10" s="201"/>
    </row>
    <row r="11" spans="1:11" ht="15">
      <c r="A11" s="201"/>
      <c r="C11" s="33" t="s">
        <v>49</v>
      </c>
      <c r="D11" s="215">
        <v>2002</v>
      </c>
      <c r="K11" s="201"/>
    </row>
    <row r="12" spans="1:11" ht="15">
      <c r="A12" s="201"/>
      <c r="C12" s="216"/>
      <c r="D12" s="216"/>
      <c r="E12" s="217"/>
      <c r="F12" s="217"/>
      <c r="G12" s="217"/>
      <c r="H12" s="217"/>
      <c r="K12" s="201"/>
    </row>
    <row r="13" spans="1:11" ht="15">
      <c r="A13" s="201"/>
      <c r="C13" s="695" t="s">
        <v>50</v>
      </c>
      <c r="D13" s="696"/>
      <c r="E13" s="696"/>
      <c r="F13" s="696"/>
      <c r="G13" s="696"/>
      <c r="H13" s="696"/>
      <c r="I13" s="697"/>
      <c r="K13" s="201"/>
    </row>
    <row r="14" spans="1:11" ht="7.5" customHeight="1">
      <c r="A14" s="201"/>
      <c r="C14" s="218"/>
      <c r="D14" s="219"/>
      <c r="E14" s="219"/>
      <c r="F14" s="220"/>
      <c r="G14" s="219"/>
      <c r="H14" s="220"/>
      <c r="I14" s="221"/>
      <c r="K14" s="201"/>
    </row>
    <row r="15" spans="1:11" ht="13.5" customHeight="1">
      <c r="A15" s="201"/>
      <c r="C15" s="222" t="s">
        <v>51</v>
      </c>
      <c r="D15" s="223"/>
      <c r="E15" s="34"/>
      <c r="F15" s="224">
        <v>2000000</v>
      </c>
      <c r="G15" s="225"/>
      <c r="H15" s="226"/>
      <c r="I15" s="39">
        <v>1</v>
      </c>
      <c r="K15" s="201"/>
    </row>
    <row r="16" spans="1:11" ht="13.5" customHeight="1">
      <c r="A16" s="201"/>
      <c r="C16" s="222" t="s">
        <v>52</v>
      </c>
      <c r="D16" s="223"/>
      <c r="E16" s="34"/>
      <c r="F16" s="227">
        <v>0.02</v>
      </c>
      <c r="G16" s="301">
        <f>F15*F16</f>
        <v>40000</v>
      </c>
      <c r="H16" s="226" t="s">
        <v>53</v>
      </c>
      <c r="I16" s="39"/>
      <c r="K16" s="201"/>
    </row>
    <row r="17" spans="1:11" ht="13.5" customHeight="1">
      <c r="A17" s="201"/>
      <c r="C17" s="228"/>
      <c r="D17" s="35"/>
      <c r="E17" s="35"/>
      <c r="F17" s="35"/>
      <c r="G17" s="229"/>
      <c r="H17" s="230"/>
      <c r="I17" s="231"/>
      <c r="K17" s="201"/>
    </row>
    <row r="18" spans="1:14" s="233" customFormat="1" ht="13.5" customHeight="1">
      <c r="A18" s="232"/>
      <c r="C18" s="234" t="s">
        <v>54</v>
      </c>
      <c r="D18" s="235"/>
      <c r="E18" s="36"/>
      <c r="F18" s="37"/>
      <c r="G18" s="302">
        <f>G16</f>
        <v>40000</v>
      </c>
      <c r="H18" s="236" t="s">
        <v>55</v>
      </c>
      <c r="I18" s="303">
        <f>G18/$F$15</f>
        <v>0.02</v>
      </c>
      <c r="J18" s="237"/>
      <c r="K18" s="232"/>
      <c r="L18" s="237"/>
      <c r="M18" s="237"/>
      <c r="N18" s="237"/>
    </row>
    <row r="19" spans="1:11" ht="13.5" customHeight="1">
      <c r="A19" s="201"/>
      <c r="C19" s="238"/>
      <c r="D19" s="239"/>
      <c r="E19" s="38"/>
      <c r="F19" s="38"/>
      <c r="G19" s="240"/>
      <c r="H19" s="241"/>
      <c r="I19" s="242"/>
      <c r="K19" s="201"/>
    </row>
    <row r="20" spans="1:11" ht="13.5" customHeight="1">
      <c r="A20" s="201"/>
      <c r="C20" s="692" t="s">
        <v>56</v>
      </c>
      <c r="D20" s="693"/>
      <c r="E20" s="693"/>
      <c r="F20" s="693"/>
      <c r="G20" s="693"/>
      <c r="H20" s="693"/>
      <c r="I20" s="694"/>
      <c r="K20" s="201"/>
    </row>
    <row r="21" spans="1:11" ht="13.5" customHeight="1">
      <c r="A21" s="201"/>
      <c r="C21" s="244"/>
      <c r="D21" s="245"/>
      <c r="E21" s="245"/>
      <c r="F21" s="245"/>
      <c r="G21" s="244"/>
      <c r="H21" s="246"/>
      <c r="I21" s="247"/>
      <c r="K21" s="201"/>
    </row>
    <row r="22" spans="1:11" ht="13.5" customHeight="1">
      <c r="A22" s="201"/>
      <c r="C22" s="222" t="s">
        <v>57</v>
      </c>
      <c r="D22" s="223"/>
      <c r="G22" s="248">
        <v>25</v>
      </c>
      <c r="H22" s="249" t="s">
        <v>58</v>
      </c>
      <c r="I22" s="39"/>
      <c r="K22" s="201"/>
    </row>
    <row r="23" spans="1:11" ht="13.5" customHeight="1">
      <c r="A23" s="201"/>
      <c r="C23" s="250" t="s">
        <v>59</v>
      </c>
      <c r="D23" s="251"/>
      <c r="E23" s="252">
        <v>20</v>
      </c>
      <c r="F23" s="251" t="s">
        <v>60</v>
      </c>
      <c r="G23" s="304">
        <f>G22*E23/100</f>
        <v>5</v>
      </c>
      <c r="H23" s="249" t="s">
        <v>58</v>
      </c>
      <c r="I23" s="39"/>
      <c r="K23" s="201"/>
    </row>
    <row r="24" spans="1:11" ht="13.5" customHeight="1">
      <c r="A24" s="201"/>
      <c r="C24" s="222" t="s">
        <v>61</v>
      </c>
      <c r="D24" s="223"/>
      <c r="E24" s="253"/>
      <c r="F24" s="223"/>
      <c r="G24" s="305">
        <f>G22+G23</f>
        <v>30</v>
      </c>
      <c r="H24" s="254" t="s">
        <v>58</v>
      </c>
      <c r="I24" s="39"/>
      <c r="K24" s="201"/>
    </row>
    <row r="25" spans="1:11" ht="13.5" customHeight="1">
      <c r="A25" s="201"/>
      <c r="C25" s="222" t="s">
        <v>62</v>
      </c>
      <c r="D25" s="223"/>
      <c r="E25" s="255">
        <v>10</v>
      </c>
      <c r="F25" s="223" t="s">
        <v>63</v>
      </c>
      <c r="G25" s="256"/>
      <c r="H25" s="226"/>
      <c r="I25" s="39"/>
      <c r="K25" s="201"/>
    </row>
    <row r="26" spans="1:11" ht="13.5" customHeight="1">
      <c r="A26" s="201"/>
      <c r="C26" s="250" t="s">
        <v>64</v>
      </c>
      <c r="D26" s="251"/>
      <c r="E26" s="252">
        <v>260</v>
      </c>
      <c r="F26" s="257" t="s">
        <v>65</v>
      </c>
      <c r="G26" s="301">
        <f>G24*E25*E26</f>
        <v>78000</v>
      </c>
      <c r="H26" s="249" t="s">
        <v>55</v>
      </c>
      <c r="I26" s="39"/>
      <c r="K26" s="201"/>
    </row>
    <row r="27" spans="1:11" ht="13.5" customHeight="1">
      <c r="A27" s="201"/>
      <c r="C27" s="258" t="s">
        <v>66</v>
      </c>
      <c r="D27" s="259"/>
      <c r="E27" s="260">
        <v>600</v>
      </c>
      <c r="F27" s="259" t="s">
        <v>67</v>
      </c>
      <c r="G27" s="301">
        <f>E27*12</f>
        <v>7200</v>
      </c>
      <c r="H27" s="249" t="s">
        <v>55</v>
      </c>
      <c r="I27" s="39"/>
      <c r="K27" s="201"/>
    </row>
    <row r="28" spans="1:11" ht="13.5" customHeight="1">
      <c r="A28" s="201"/>
      <c r="C28" s="258" t="s">
        <v>68</v>
      </c>
      <c r="D28" s="259"/>
      <c r="E28" s="262">
        <v>100</v>
      </c>
      <c r="F28" s="259" t="s">
        <v>67</v>
      </c>
      <c r="G28" s="301">
        <f>E28*12</f>
        <v>1200</v>
      </c>
      <c r="H28" s="249" t="s">
        <v>55</v>
      </c>
      <c r="I28" s="39"/>
      <c r="K28" s="201"/>
    </row>
    <row r="29" spans="1:11" ht="15" customHeight="1">
      <c r="A29" s="201"/>
      <c r="C29" s="258" t="s">
        <v>69</v>
      </c>
      <c r="D29" s="259"/>
      <c r="E29" s="262">
        <v>200</v>
      </c>
      <c r="F29" s="259" t="s">
        <v>67</v>
      </c>
      <c r="G29" s="301">
        <f>E29*12</f>
        <v>2400</v>
      </c>
      <c r="H29" s="249" t="s">
        <v>55</v>
      </c>
      <c r="I29" s="39"/>
      <c r="K29" s="201"/>
    </row>
    <row r="30" spans="1:11" ht="15">
      <c r="A30" s="201"/>
      <c r="C30" s="263" t="s">
        <v>70</v>
      </c>
      <c r="D30" s="264"/>
      <c r="E30" s="265">
        <v>700</v>
      </c>
      <c r="F30" s="266" t="s">
        <v>67</v>
      </c>
      <c r="G30" s="301">
        <f>E30*12</f>
        <v>8400</v>
      </c>
      <c r="H30" s="249" t="s">
        <v>55</v>
      </c>
      <c r="I30" s="39"/>
      <c r="K30" s="201"/>
    </row>
    <row r="31" spans="1:11" ht="15" customHeight="1">
      <c r="A31" s="201"/>
      <c r="C31" s="258" t="s">
        <v>71</v>
      </c>
      <c r="D31" s="259"/>
      <c r="E31" s="262"/>
      <c r="F31" s="259"/>
      <c r="G31" s="267">
        <v>2000</v>
      </c>
      <c r="H31" s="249" t="s">
        <v>55</v>
      </c>
      <c r="I31" s="39"/>
      <c r="K31" s="201"/>
    </row>
    <row r="32" spans="1:11" ht="13.5" customHeight="1">
      <c r="A32" s="201"/>
      <c r="C32" s="263" t="s">
        <v>72</v>
      </c>
      <c r="D32" s="264"/>
      <c r="E32" s="265"/>
      <c r="F32" s="264"/>
      <c r="G32" s="261">
        <v>2000</v>
      </c>
      <c r="H32" s="268" t="s">
        <v>55</v>
      </c>
      <c r="I32" s="39"/>
      <c r="K32" s="201"/>
    </row>
    <row r="33" spans="1:14" s="233" customFormat="1" ht="13.5" customHeight="1">
      <c r="A33" s="232"/>
      <c r="C33" s="269" t="s">
        <v>73</v>
      </c>
      <c r="D33" s="270"/>
      <c r="E33" s="271"/>
      <c r="F33" s="270" t="s">
        <v>74</v>
      </c>
      <c r="G33" s="306">
        <f>SUM(G26:G32)</f>
        <v>101200</v>
      </c>
      <c r="H33" s="272" t="s">
        <v>55</v>
      </c>
      <c r="I33" s="303">
        <f>G33/$F$15</f>
        <v>0.0506</v>
      </c>
      <c r="J33" s="237"/>
      <c r="K33" s="232"/>
      <c r="L33" s="237"/>
      <c r="M33" s="237"/>
      <c r="N33" s="237"/>
    </row>
    <row r="34" spans="1:11" ht="13.5" customHeight="1">
      <c r="A34" s="201"/>
      <c r="C34" s="273"/>
      <c r="D34" s="273"/>
      <c r="E34" s="245"/>
      <c r="F34" s="245"/>
      <c r="G34" s="274"/>
      <c r="H34" s="273"/>
      <c r="I34" s="242"/>
      <c r="K34" s="201"/>
    </row>
    <row r="35" spans="1:11" ht="13.5" customHeight="1">
      <c r="A35" s="201"/>
      <c r="C35" s="692" t="s">
        <v>75</v>
      </c>
      <c r="D35" s="693"/>
      <c r="E35" s="693"/>
      <c r="F35" s="693"/>
      <c r="G35" s="693"/>
      <c r="H35" s="693"/>
      <c r="I35" s="694"/>
      <c r="K35" s="201"/>
    </row>
    <row r="36" spans="1:11" ht="13.5" customHeight="1">
      <c r="A36" s="201"/>
      <c r="C36" s="275"/>
      <c r="D36" s="276"/>
      <c r="E36" s="276"/>
      <c r="F36" s="277"/>
      <c r="G36" s="276"/>
      <c r="H36" s="277"/>
      <c r="I36" s="247"/>
      <c r="K36" s="201"/>
    </row>
    <row r="37" spans="1:11" ht="13.5" customHeight="1">
      <c r="A37" s="201"/>
      <c r="C37" s="222" t="s">
        <v>76</v>
      </c>
      <c r="D37" s="223"/>
      <c r="E37" s="278"/>
      <c r="F37" s="278"/>
      <c r="G37" s="279">
        <v>200000</v>
      </c>
      <c r="H37" s="249" t="s">
        <v>53</v>
      </c>
      <c r="I37" s="39"/>
      <c r="K37" s="201"/>
    </row>
    <row r="38" spans="1:14" s="40" customFormat="1" ht="13.5" customHeight="1">
      <c r="A38" s="201"/>
      <c r="C38" s="222" t="s">
        <v>77</v>
      </c>
      <c r="D38" s="223"/>
      <c r="E38" s="278"/>
      <c r="F38" s="278"/>
      <c r="G38" s="280">
        <v>5</v>
      </c>
      <c r="H38" s="268" t="s">
        <v>60</v>
      </c>
      <c r="I38" s="39"/>
      <c r="J38" s="41"/>
      <c r="K38" s="201"/>
      <c r="L38" s="41"/>
      <c r="M38" s="41"/>
      <c r="N38" s="41"/>
    </row>
    <row r="39" spans="1:14" s="42" customFormat="1" ht="13.5" customHeight="1">
      <c r="A39" s="232"/>
      <c r="C39" s="281" t="s">
        <v>78</v>
      </c>
      <c r="D39" s="282"/>
      <c r="E39" s="235"/>
      <c r="F39" s="235"/>
      <c r="G39" s="306">
        <f>IF(G37*G38/100&lt;0,0,G37*G38/100)</f>
        <v>10000</v>
      </c>
      <c r="H39" s="283" t="s">
        <v>55</v>
      </c>
      <c r="I39" s="303">
        <f>G39/$F$15</f>
        <v>0.005</v>
      </c>
      <c r="J39" s="43"/>
      <c r="K39" s="232"/>
      <c r="L39" s="43"/>
      <c r="M39" s="43"/>
      <c r="N39" s="43"/>
    </row>
    <row r="40" spans="1:14" s="44" customFormat="1" ht="13.5" customHeight="1">
      <c r="A40" s="201"/>
      <c r="C40" s="217"/>
      <c r="D40" s="217"/>
      <c r="E40" s="217"/>
      <c r="F40" s="217"/>
      <c r="G40" s="284"/>
      <c r="H40" s="217"/>
      <c r="I40" s="242"/>
      <c r="J40" s="45"/>
      <c r="K40" s="201"/>
      <c r="L40" s="45"/>
      <c r="M40" s="45"/>
      <c r="N40" s="45"/>
    </row>
    <row r="41" spans="1:14" s="44" customFormat="1" ht="13.5" customHeight="1">
      <c r="A41" s="201"/>
      <c r="C41" s="692" t="s">
        <v>79</v>
      </c>
      <c r="D41" s="693"/>
      <c r="E41" s="693"/>
      <c r="F41" s="693"/>
      <c r="G41" s="693"/>
      <c r="H41" s="693"/>
      <c r="I41" s="694"/>
      <c r="J41" s="45"/>
      <c r="K41" s="201"/>
      <c r="L41" s="45"/>
      <c r="M41" s="45"/>
      <c r="N41" s="45"/>
    </row>
    <row r="42" spans="1:14" s="40" customFormat="1" ht="13.5" customHeight="1">
      <c r="A42" s="201"/>
      <c r="C42" s="275"/>
      <c r="D42" s="276"/>
      <c r="E42" s="276"/>
      <c r="F42" s="277"/>
      <c r="G42" s="276"/>
      <c r="H42" s="277"/>
      <c r="I42" s="285"/>
      <c r="J42" s="41"/>
      <c r="K42" s="201"/>
      <c r="L42" s="41"/>
      <c r="M42" s="41"/>
      <c r="N42" s="41"/>
    </row>
    <row r="43" spans="1:14" s="40" customFormat="1" ht="13.5" customHeight="1">
      <c r="A43" s="201"/>
      <c r="C43" s="222" t="s">
        <v>260</v>
      </c>
      <c r="D43" s="223"/>
      <c r="E43" s="286">
        <v>20</v>
      </c>
      <c r="F43" s="278" t="s">
        <v>80</v>
      </c>
      <c r="G43" s="287"/>
      <c r="H43" s="288"/>
      <c r="I43" s="289"/>
      <c r="J43" s="41"/>
      <c r="K43" s="201"/>
      <c r="L43" s="41"/>
      <c r="M43" s="41"/>
      <c r="N43" s="41"/>
    </row>
    <row r="44" spans="1:14" s="44" customFormat="1" ht="15" customHeight="1">
      <c r="A44" s="201"/>
      <c r="C44" s="250" t="s">
        <v>81</v>
      </c>
      <c r="D44" s="251"/>
      <c r="E44" s="290">
        <v>250</v>
      </c>
      <c r="F44" s="291" t="s">
        <v>82</v>
      </c>
      <c r="G44" s="301">
        <f>E43*E44*12</f>
        <v>60000</v>
      </c>
      <c r="H44" s="249" t="s">
        <v>55</v>
      </c>
      <c r="I44" s="292"/>
      <c r="J44" s="45"/>
      <c r="K44" s="201"/>
      <c r="L44" s="45"/>
      <c r="M44" s="45"/>
      <c r="N44" s="45"/>
    </row>
    <row r="45" spans="1:14" s="44" customFormat="1" ht="15.75">
      <c r="A45" s="201"/>
      <c r="C45" s="222" t="s">
        <v>261</v>
      </c>
      <c r="D45" s="223"/>
      <c r="E45" s="286">
        <v>10</v>
      </c>
      <c r="F45" s="278" t="s">
        <v>80</v>
      </c>
      <c r="G45" s="225"/>
      <c r="H45" s="226"/>
      <c r="I45" s="292"/>
      <c r="J45" s="45"/>
      <c r="K45" s="201"/>
      <c r="L45" s="45"/>
      <c r="M45" s="45"/>
      <c r="N45" s="45"/>
    </row>
    <row r="46" spans="1:14" s="44" customFormat="1" ht="15" customHeight="1">
      <c r="A46" s="201"/>
      <c r="C46" s="250" t="s">
        <v>81</v>
      </c>
      <c r="D46" s="251"/>
      <c r="E46" s="290">
        <v>200</v>
      </c>
      <c r="F46" s="291" t="s">
        <v>82</v>
      </c>
      <c r="G46" s="301">
        <f>E45*E46*12</f>
        <v>24000</v>
      </c>
      <c r="H46" s="249" t="s">
        <v>55</v>
      </c>
      <c r="I46" s="292"/>
      <c r="J46" s="45"/>
      <c r="K46" s="201"/>
      <c r="L46" s="45"/>
      <c r="M46" s="45"/>
      <c r="N46" s="45"/>
    </row>
    <row r="47" spans="1:14" s="40" customFormat="1" ht="13.5" customHeight="1">
      <c r="A47" s="201"/>
      <c r="C47" s="222" t="s">
        <v>262</v>
      </c>
      <c r="D47" s="223"/>
      <c r="E47" s="286">
        <v>10</v>
      </c>
      <c r="F47" s="278" t="s">
        <v>80</v>
      </c>
      <c r="G47" s="225"/>
      <c r="H47" s="226"/>
      <c r="I47" s="289"/>
      <c r="J47" s="41"/>
      <c r="K47" s="201"/>
      <c r="L47" s="41"/>
      <c r="M47" s="41"/>
      <c r="N47" s="41"/>
    </row>
    <row r="48" spans="1:14" s="40" customFormat="1" ht="13.5" customHeight="1">
      <c r="A48" s="201"/>
      <c r="C48" s="250" t="s">
        <v>83</v>
      </c>
      <c r="D48" s="251"/>
      <c r="E48" s="290">
        <v>25</v>
      </c>
      <c r="F48" s="291" t="s">
        <v>82</v>
      </c>
      <c r="G48" s="307">
        <f>E47*E48*12</f>
        <v>3000</v>
      </c>
      <c r="H48" s="268" t="s">
        <v>55</v>
      </c>
      <c r="I48" s="289"/>
      <c r="J48" s="41"/>
      <c r="K48" s="201"/>
      <c r="L48" s="41"/>
      <c r="M48" s="41"/>
      <c r="N48" s="41"/>
    </row>
    <row r="49" spans="1:14" s="46" customFormat="1" ht="13.5" customHeight="1">
      <c r="A49" s="232"/>
      <c r="C49" s="234" t="s">
        <v>84</v>
      </c>
      <c r="D49" s="235"/>
      <c r="E49" s="293"/>
      <c r="F49" s="293"/>
      <c r="G49" s="306">
        <f>SUM(G44:G48)</f>
        <v>87000</v>
      </c>
      <c r="H49" s="283" t="s">
        <v>55</v>
      </c>
      <c r="I49" s="303">
        <f>G49/$F$15</f>
        <v>0.0435</v>
      </c>
      <c r="J49" s="47"/>
      <c r="K49" s="232"/>
      <c r="L49" s="47"/>
      <c r="M49" s="47"/>
      <c r="N49" s="47"/>
    </row>
    <row r="50" spans="1:14" s="44" customFormat="1" ht="13.5" customHeight="1">
      <c r="A50" s="201"/>
      <c r="C50" s="294"/>
      <c r="D50" s="294"/>
      <c r="E50" s="294"/>
      <c r="F50" s="294"/>
      <c r="G50" s="294"/>
      <c r="H50" s="294"/>
      <c r="I50" s="295"/>
      <c r="J50" s="45"/>
      <c r="K50" s="201"/>
      <c r="L50" s="45"/>
      <c r="M50" s="45"/>
      <c r="N50" s="45"/>
    </row>
    <row r="51" spans="1:14" s="40" customFormat="1" ht="13.5" customHeight="1">
      <c r="A51" s="201"/>
      <c r="C51" s="692" t="s">
        <v>85</v>
      </c>
      <c r="D51" s="693"/>
      <c r="E51" s="693"/>
      <c r="F51" s="693"/>
      <c r="G51" s="693"/>
      <c r="H51" s="693"/>
      <c r="I51" s="694"/>
      <c r="J51" s="41"/>
      <c r="K51" s="201"/>
      <c r="L51" s="41"/>
      <c r="M51" s="41"/>
      <c r="N51" s="41"/>
    </row>
    <row r="52" spans="1:14" s="40" customFormat="1" ht="13.5" customHeight="1">
      <c r="A52" s="201"/>
      <c r="C52" s="275"/>
      <c r="D52" s="276"/>
      <c r="E52" s="276"/>
      <c r="F52" s="277"/>
      <c r="G52" s="276"/>
      <c r="H52" s="277"/>
      <c r="I52" s="285"/>
      <c r="J52" s="41"/>
      <c r="K52" s="201"/>
      <c r="L52" s="41"/>
      <c r="M52" s="41"/>
      <c r="N52" s="41"/>
    </row>
    <row r="53" spans="1:14" s="40" customFormat="1" ht="13.5" customHeight="1">
      <c r="A53" s="201"/>
      <c r="C53" s="296" t="s">
        <v>86</v>
      </c>
      <c r="D53" s="297"/>
      <c r="E53" s="298"/>
      <c r="F53" s="298"/>
      <c r="G53" s="299"/>
      <c r="H53" s="300"/>
      <c r="I53" s="292"/>
      <c r="J53" s="41"/>
      <c r="K53" s="201"/>
      <c r="L53" s="41"/>
      <c r="M53" s="41"/>
      <c r="N53" s="41"/>
    </row>
    <row r="54" spans="1:14" s="40" customFormat="1" ht="15">
      <c r="A54" s="201"/>
      <c r="C54" s="222" t="s">
        <v>87</v>
      </c>
      <c r="D54" s="223"/>
      <c r="E54" s="34"/>
      <c r="F54" s="48" t="s">
        <v>88</v>
      </c>
      <c r="G54" s="279">
        <v>400000</v>
      </c>
      <c r="H54" s="226" t="s">
        <v>53</v>
      </c>
      <c r="I54" s="289"/>
      <c r="J54" s="41"/>
      <c r="K54" s="201"/>
      <c r="L54" s="41"/>
      <c r="M54" s="41"/>
      <c r="N54" s="41"/>
    </row>
    <row r="55" spans="1:11" ht="13.5" customHeight="1">
      <c r="A55" s="201"/>
      <c r="C55" s="228" t="s">
        <v>89</v>
      </c>
      <c r="D55" s="35"/>
      <c r="E55" s="35"/>
      <c r="F55" s="49" t="s">
        <v>88</v>
      </c>
      <c r="G55" s="229">
        <v>6</v>
      </c>
      <c r="H55" s="230" t="s">
        <v>90</v>
      </c>
      <c r="I55" s="289"/>
      <c r="K55" s="201"/>
    </row>
    <row r="56" spans="1:14" s="233" customFormat="1" ht="13.5" customHeight="1">
      <c r="A56" s="232"/>
      <c r="C56" s="234" t="s">
        <v>91</v>
      </c>
      <c r="D56" s="235"/>
      <c r="E56" s="36"/>
      <c r="F56" s="37"/>
      <c r="G56" s="302">
        <f>IF(G54=0,0,G54/G55)</f>
        <v>66666.66666666667</v>
      </c>
      <c r="H56" s="236" t="s">
        <v>55</v>
      </c>
      <c r="I56" s="303">
        <f>G56/$F$15</f>
        <v>0.03333333333333333</v>
      </c>
      <c r="J56" s="237"/>
      <c r="K56" s="232"/>
      <c r="L56" s="237"/>
      <c r="M56" s="237"/>
      <c r="N56" s="237"/>
    </row>
    <row r="57" spans="1:11" ht="13.5" customHeight="1">
      <c r="A57" s="201"/>
      <c r="C57" s="233"/>
      <c r="D57" s="233"/>
      <c r="E57" s="233"/>
      <c r="F57" s="233"/>
      <c r="G57" s="233"/>
      <c r="H57" s="233"/>
      <c r="I57" s="40"/>
      <c r="K57" s="201"/>
    </row>
    <row r="58" spans="1:11" ht="3.75" customHeight="1">
      <c r="A58" s="201"/>
      <c r="B58" s="201"/>
      <c r="C58" s="201"/>
      <c r="D58" s="201"/>
      <c r="E58" s="201"/>
      <c r="F58" s="201"/>
      <c r="G58" s="201"/>
      <c r="H58" s="201"/>
      <c r="I58" s="201"/>
      <c r="J58" s="201"/>
      <c r="K58" s="201"/>
    </row>
    <row r="59" spans="3:8" ht="12.75">
      <c r="C59" s="233"/>
      <c r="D59" s="233"/>
      <c r="E59" s="233"/>
      <c r="F59" s="233"/>
      <c r="G59" s="233"/>
      <c r="H59" s="233"/>
    </row>
    <row r="60" spans="3:8" ht="15" customHeight="1">
      <c r="C60" s="233"/>
      <c r="D60" s="233"/>
      <c r="E60" s="233"/>
      <c r="F60" s="233"/>
      <c r="G60" s="233"/>
      <c r="H60" s="233"/>
    </row>
    <row r="61" spans="3:8" ht="13.5" customHeight="1">
      <c r="C61" s="233"/>
      <c r="D61" s="233"/>
      <c r="E61" s="233"/>
      <c r="F61" s="233"/>
      <c r="G61" s="233"/>
      <c r="H61" s="233"/>
    </row>
    <row r="62" spans="3:8" ht="7.5" customHeight="1">
      <c r="C62" s="233"/>
      <c r="D62" s="233"/>
      <c r="E62" s="233"/>
      <c r="F62" s="233"/>
      <c r="G62" s="233"/>
      <c r="H62" s="233"/>
    </row>
    <row r="63" spans="3:8" ht="13.5" customHeight="1">
      <c r="C63" s="233"/>
      <c r="D63" s="233"/>
      <c r="E63" s="233"/>
      <c r="F63" s="233"/>
      <c r="G63" s="233"/>
      <c r="H63" s="233"/>
    </row>
    <row r="64" spans="3:8" ht="13.5" customHeight="1">
      <c r="C64" s="233"/>
      <c r="D64" s="233"/>
      <c r="E64" s="233"/>
      <c r="F64" s="233"/>
      <c r="G64" s="233"/>
      <c r="H64" s="233"/>
    </row>
    <row r="65" spans="3:8" ht="7.5" customHeight="1">
      <c r="C65" s="233"/>
      <c r="D65" s="233"/>
      <c r="E65" s="233"/>
      <c r="F65" s="233"/>
      <c r="G65" s="233"/>
      <c r="H65" s="233"/>
    </row>
    <row r="66" spans="3:8" ht="13.5" customHeight="1">
      <c r="C66" s="233"/>
      <c r="D66" s="233"/>
      <c r="E66" s="233"/>
      <c r="F66" s="233"/>
      <c r="G66" s="233"/>
      <c r="H66" s="233"/>
    </row>
    <row r="67" spans="3:8" ht="13.5" customHeight="1">
      <c r="C67" s="233"/>
      <c r="D67" s="233"/>
      <c r="E67" s="233"/>
      <c r="F67" s="233"/>
      <c r="G67" s="233"/>
      <c r="H67" s="233"/>
    </row>
    <row r="68" spans="3:8" ht="12.75">
      <c r="C68" s="233"/>
      <c r="D68" s="233"/>
      <c r="E68" s="233"/>
      <c r="F68" s="233"/>
      <c r="G68" s="233"/>
      <c r="H68" s="233"/>
    </row>
    <row r="69" spans="3:8" ht="12.75">
      <c r="C69" s="233"/>
      <c r="D69" s="233"/>
      <c r="E69" s="233"/>
      <c r="F69" s="233"/>
      <c r="G69" s="233"/>
      <c r="H69" s="233"/>
    </row>
    <row r="70" spans="3:8" ht="12.75">
      <c r="C70" s="233"/>
      <c r="D70" s="233"/>
      <c r="E70" s="233"/>
      <c r="F70" s="233"/>
      <c r="G70" s="233"/>
      <c r="H70" s="233"/>
    </row>
    <row r="71" spans="3:8" ht="12.75">
      <c r="C71" s="233"/>
      <c r="D71" s="233"/>
      <c r="E71" s="233"/>
      <c r="F71" s="233"/>
      <c r="G71" s="233"/>
      <c r="H71" s="233"/>
    </row>
    <row r="72" spans="3:8" ht="12.75">
      <c r="C72" s="233"/>
      <c r="D72" s="233"/>
      <c r="E72" s="233"/>
      <c r="F72" s="233"/>
      <c r="G72" s="233"/>
      <c r="H72" s="233"/>
    </row>
    <row r="73" spans="3:8" ht="12.75">
      <c r="C73" s="233"/>
      <c r="D73" s="233"/>
      <c r="E73" s="233"/>
      <c r="F73" s="233"/>
      <c r="G73" s="233"/>
      <c r="H73" s="233"/>
    </row>
    <row r="74" spans="3:8" ht="12.75">
      <c r="C74" s="233"/>
      <c r="D74" s="233"/>
      <c r="E74" s="233"/>
      <c r="F74" s="233"/>
      <c r="G74" s="233"/>
      <c r="H74" s="233"/>
    </row>
    <row r="75" spans="3:8" ht="12.75">
      <c r="C75" s="233"/>
      <c r="D75" s="233"/>
      <c r="E75" s="233"/>
      <c r="F75" s="233"/>
      <c r="G75" s="233"/>
      <c r="H75" s="233"/>
    </row>
    <row r="76" spans="3:8" ht="12.75">
      <c r="C76" s="233"/>
      <c r="D76" s="233"/>
      <c r="E76" s="233"/>
      <c r="F76" s="233"/>
      <c r="G76" s="233"/>
      <c r="H76" s="233"/>
    </row>
    <row r="77" spans="3:8" ht="12.75">
      <c r="C77" s="233"/>
      <c r="D77" s="233"/>
      <c r="E77" s="233"/>
      <c r="F77" s="233"/>
      <c r="G77" s="233"/>
      <c r="H77" s="233"/>
    </row>
    <row r="78" spans="3:8" ht="12.75">
      <c r="C78" s="233"/>
      <c r="D78" s="233"/>
      <c r="E78" s="233"/>
      <c r="F78" s="233"/>
      <c r="G78" s="233"/>
      <c r="H78" s="233"/>
    </row>
    <row r="79" spans="3:8" ht="12.75">
      <c r="C79" s="233"/>
      <c r="D79" s="233"/>
      <c r="E79" s="233"/>
      <c r="F79" s="233"/>
      <c r="G79" s="233"/>
      <c r="H79" s="233"/>
    </row>
    <row r="80" spans="3:8" ht="12.75">
      <c r="C80" s="233"/>
      <c r="D80" s="233"/>
      <c r="E80" s="233"/>
      <c r="F80" s="233"/>
      <c r="G80" s="233"/>
      <c r="H80" s="233"/>
    </row>
    <row r="81" spans="3:8" ht="12.75">
      <c r="C81" s="233"/>
      <c r="D81" s="233"/>
      <c r="E81" s="233"/>
      <c r="F81" s="233"/>
      <c r="G81" s="233"/>
      <c r="H81" s="233"/>
    </row>
    <row r="82" spans="3:8" ht="12.75">
      <c r="C82" s="233"/>
      <c r="D82" s="233"/>
      <c r="E82" s="233"/>
      <c r="F82" s="233"/>
      <c r="G82" s="233"/>
      <c r="H82" s="233"/>
    </row>
    <row r="83" spans="3:8" ht="12.75">
      <c r="C83" s="233"/>
      <c r="D83" s="233"/>
      <c r="E83" s="233"/>
      <c r="F83" s="233"/>
      <c r="G83" s="233"/>
      <c r="H83" s="233"/>
    </row>
    <row r="84" spans="3:8" ht="12.75">
      <c r="C84" s="233"/>
      <c r="D84" s="233"/>
      <c r="E84" s="233"/>
      <c r="F84" s="233"/>
      <c r="G84" s="233"/>
      <c r="H84" s="233"/>
    </row>
    <row r="85" spans="3:8" ht="12.75">
      <c r="C85" s="233"/>
      <c r="D85" s="233"/>
      <c r="E85" s="233"/>
      <c r="F85" s="233"/>
      <c r="G85" s="233"/>
      <c r="H85" s="233"/>
    </row>
    <row r="86" spans="3:8" ht="12.75">
      <c r="C86" s="233"/>
      <c r="D86" s="233"/>
      <c r="E86" s="233"/>
      <c r="F86" s="233"/>
      <c r="G86" s="233"/>
      <c r="H86" s="233"/>
    </row>
    <row r="87" spans="3:8" ht="12.75">
      <c r="C87" s="233"/>
      <c r="D87" s="233"/>
      <c r="E87" s="233"/>
      <c r="F87" s="233"/>
      <c r="G87" s="233"/>
      <c r="H87" s="233"/>
    </row>
    <row r="88" spans="3:8" ht="12.75">
      <c r="C88" s="233"/>
      <c r="D88" s="233"/>
      <c r="E88" s="233"/>
      <c r="F88" s="233"/>
      <c r="G88" s="233"/>
      <c r="H88" s="233"/>
    </row>
    <row r="89" spans="3:8" ht="12.75">
      <c r="C89" s="233"/>
      <c r="D89" s="233"/>
      <c r="E89" s="233"/>
      <c r="F89" s="233"/>
      <c r="G89" s="233"/>
      <c r="H89" s="233"/>
    </row>
    <row r="90" spans="3:8" ht="12.75">
      <c r="C90" s="233"/>
      <c r="D90" s="233"/>
      <c r="E90" s="233"/>
      <c r="F90" s="233"/>
      <c r="G90" s="233"/>
      <c r="H90" s="233"/>
    </row>
    <row r="91" spans="3:8" ht="12.75">
      <c r="C91" s="233"/>
      <c r="D91" s="233"/>
      <c r="E91" s="233"/>
      <c r="F91" s="233"/>
      <c r="G91" s="233"/>
      <c r="H91" s="233"/>
    </row>
  </sheetData>
  <sheetProtection/>
  <mergeCells count="6">
    <mergeCell ref="B5:H5"/>
    <mergeCell ref="C41:I41"/>
    <mergeCell ref="C51:I51"/>
    <mergeCell ref="C13:I13"/>
    <mergeCell ref="C20:I20"/>
    <mergeCell ref="C35:I35"/>
  </mergeCells>
  <printOptions horizontalCentered="1"/>
  <pageMargins left="0.3937007874015748" right="0.3937007874015748" top="0.7874015748031497" bottom="0.67" header="0.42" footer="0.41"/>
  <pageSetup fitToHeight="1" fitToWidth="1" horizontalDpi="300" verticalDpi="300" orientation="portrait" paperSize="9" scale="92" r:id="rId4"/>
  <headerFooter alignWithMargins="0">
    <oddHeader>&amp;L&amp;"Arial,Standard"&amp;10Muster GmbH
Abteilung&amp;R&amp;"Arial,Standard"&amp;10T. Muster
01.03.02</oddHeader>
    <oddFooter>&amp;L&amp;"Arial,Standard"&amp;10&amp;A&amp;C&amp;"Arial,Standard"&amp;10Seite &amp;P&amp;R&amp;"Symbol,Standard"Ó&amp;"Arial,Standard"&amp;10 Haufe Mediengruppe</oddFooter>
  </headerFooter>
  <drawing r:id="rId3"/>
  <legacyDrawing r:id="rId2"/>
</worksheet>
</file>

<file path=xl/worksheets/sheet6.xml><?xml version="1.0" encoding="utf-8"?>
<worksheet xmlns="http://schemas.openxmlformats.org/spreadsheetml/2006/main" xmlns:r="http://schemas.openxmlformats.org/officeDocument/2006/relationships">
  <sheetPr codeName="Tabelle6">
    <pageSetUpPr fitToPage="1"/>
  </sheetPr>
  <dimension ref="A1:M265"/>
  <sheetViews>
    <sheetView showGridLines="0" showRowColHeaders="0" zoomScale="85" zoomScaleNormal="85" zoomScalePageLayoutView="0" workbookViewId="0" topLeftCell="A43">
      <selection activeCell="C7" sqref="C7:G7"/>
    </sheetView>
  </sheetViews>
  <sheetFormatPr defaultColWidth="12.57421875" defaultRowHeight="12.75"/>
  <cols>
    <col min="1" max="2" width="0.9921875" style="308" customWidth="1"/>
    <col min="3" max="3" width="46.421875" style="308" customWidth="1"/>
    <col min="4" max="7" width="16.7109375" style="308" customWidth="1"/>
    <col min="8" max="9" width="0.9921875" style="308" customWidth="1"/>
    <col min="10" max="16384" width="12.57421875" style="308" customWidth="1"/>
  </cols>
  <sheetData>
    <row r="1" spans="1:12" s="204" customFormat="1" ht="0.75" customHeight="1">
      <c r="A1" s="201"/>
      <c r="B1" s="201"/>
      <c r="C1" s="201"/>
      <c r="D1" s="201"/>
      <c r="E1" s="201"/>
      <c r="F1" s="201"/>
      <c r="G1" s="201"/>
      <c r="H1" s="201"/>
      <c r="I1" s="201"/>
      <c r="J1" s="202"/>
      <c r="K1" s="202"/>
      <c r="L1" s="203"/>
    </row>
    <row r="2" spans="1:12" s="204" customFormat="1" ht="0.75" customHeight="1">
      <c r="A2" s="201"/>
      <c r="B2" s="205"/>
      <c r="C2" s="205"/>
      <c r="D2" s="205"/>
      <c r="E2" s="205"/>
      <c r="F2" s="205"/>
      <c r="G2" s="205"/>
      <c r="H2" s="205"/>
      <c r="I2" s="201"/>
      <c r="J2" s="206"/>
      <c r="K2" s="207"/>
      <c r="L2" s="203"/>
    </row>
    <row r="3" spans="1:12" s="204" customFormat="1" ht="0.75" customHeight="1">
      <c r="A3" s="201"/>
      <c r="B3" s="205"/>
      <c r="C3" s="205"/>
      <c r="D3" s="205"/>
      <c r="E3" s="205"/>
      <c r="F3" s="205"/>
      <c r="G3" s="205"/>
      <c r="H3" s="205"/>
      <c r="I3" s="205"/>
      <c r="J3" s="206"/>
      <c r="K3" s="207"/>
      <c r="L3" s="203"/>
    </row>
    <row r="4" spans="1:13" s="209" customFormat="1" ht="0.75" customHeight="1">
      <c r="A4" s="201"/>
      <c r="B4" s="208"/>
      <c r="C4" s="29"/>
      <c r="D4" s="30"/>
      <c r="E4" s="30"/>
      <c r="F4" s="30"/>
      <c r="G4" s="30"/>
      <c r="H4" s="30"/>
      <c r="I4" s="30"/>
      <c r="J4" s="202"/>
      <c r="K4" s="202"/>
      <c r="L4" s="203"/>
      <c r="M4" s="202"/>
    </row>
    <row r="5" spans="1:13" s="209" customFormat="1" ht="0.75" customHeight="1">
      <c r="A5" s="201"/>
      <c r="B5" s="691"/>
      <c r="C5" s="691"/>
      <c r="D5" s="691"/>
      <c r="E5" s="691"/>
      <c r="F5" s="691"/>
      <c r="G5" s="691"/>
      <c r="H5" s="201"/>
      <c r="I5" s="201"/>
      <c r="J5" s="202"/>
      <c r="K5" s="202"/>
      <c r="L5" s="210"/>
      <c r="M5" s="202"/>
    </row>
    <row r="6" spans="1:9" ht="15" customHeight="1">
      <c r="A6" s="201"/>
      <c r="I6" s="201"/>
    </row>
    <row r="7" spans="1:9" ht="24.75" customHeight="1">
      <c r="A7" s="201"/>
      <c r="C7" s="703" t="s">
        <v>92</v>
      </c>
      <c r="D7" s="703"/>
      <c r="E7" s="703"/>
      <c r="F7" s="703"/>
      <c r="G7" s="703"/>
      <c r="H7" s="309"/>
      <c r="I7" s="201"/>
    </row>
    <row r="8" spans="1:9" ht="19.5" customHeight="1">
      <c r="A8" s="201"/>
      <c r="C8" s="217"/>
      <c r="D8" s="310"/>
      <c r="E8" s="310"/>
      <c r="F8" s="310"/>
      <c r="G8" s="310"/>
      <c r="H8" s="309"/>
      <c r="I8" s="201"/>
    </row>
    <row r="9" spans="1:9" ht="12" customHeight="1">
      <c r="A9" s="201"/>
      <c r="C9" s="700" t="s">
        <v>93</v>
      </c>
      <c r="D9" s="704" t="str">
        <f>"Kosten "&amp;'Kalk. Kosten'!D9</f>
        <v>Kosten 2001</v>
      </c>
      <c r="E9" s="706" t="str">
        <f>"Plankosten "&amp;'Kalk. Kosten'!D11</f>
        <v>Plankosten 2002</v>
      </c>
      <c r="F9" s="698" t="s">
        <v>94</v>
      </c>
      <c r="G9" s="698" t="s">
        <v>95</v>
      </c>
      <c r="H9" s="309"/>
      <c r="I9" s="201"/>
    </row>
    <row r="10" spans="1:9" ht="12" customHeight="1">
      <c r="A10" s="201"/>
      <c r="C10" s="701"/>
      <c r="D10" s="705"/>
      <c r="E10" s="707"/>
      <c r="F10" s="699"/>
      <c r="G10" s="699"/>
      <c r="H10" s="309"/>
      <c r="I10" s="201"/>
    </row>
    <row r="11" spans="1:9" ht="12" customHeight="1" thickBot="1">
      <c r="A11" s="201"/>
      <c r="C11" s="702"/>
      <c r="D11" s="311" t="s">
        <v>53</v>
      </c>
      <c r="E11" s="312" t="s">
        <v>53</v>
      </c>
      <c r="F11" s="313" t="s">
        <v>53</v>
      </c>
      <c r="G11" s="313" t="s">
        <v>53</v>
      </c>
      <c r="H11" s="309"/>
      <c r="I11" s="201"/>
    </row>
    <row r="12" spans="1:9" s="314" customFormat="1" ht="7.5" customHeight="1">
      <c r="A12" s="201"/>
      <c r="C12" s="315"/>
      <c r="D12" s="316"/>
      <c r="E12" s="317"/>
      <c r="F12" s="50"/>
      <c r="G12" s="318"/>
      <c r="H12" s="319"/>
      <c r="I12" s="201"/>
    </row>
    <row r="13" spans="1:9" s="314" customFormat="1" ht="19.5" customHeight="1">
      <c r="A13" s="201"/>
      <c r="C13" s="320" t="s">
        <v>96</v>
      </c>
      <c r="D13" s="321">
        <v>120000</v>
      </c>
      <c r="E13" s="322">
        <v>150000</v>
      </c>
      <c r="F13" s="323">
        <v>145000</v>
      </c>
      <c r="G13" s="324">
        <v>5000</v>
      </c>
      <c r="H13" s="319"/>
      <c r="I13" s="201"/>
    </row>
    <row r="14" spans="1:9" s="314" customFormat="1" ht="19.5" customHeight="1">
      <c r="A14" s="201"/>
      <c r="C14" s="325" t="s">
        <v>97</v>
      </c>
      <c r="D14" s="326">
        <v>5000</v>
      </c>
      <c r="E14" s="322">
        <v>7000</v>
      </c>
      <c r="F14" s="323">
        <v>7000</v>
      </c>
      <c r="G14" s="324">
        <v>0</v>
      </c>
      <c r="H14" s="319"/>
      <c r="I14" s="201"/>
    </row>
    <row r="15" spans="1:9" s="314" customFormat="1" ht="19.5" customHeight="1">
      <c r="A15" s="201"/>
      <c r="C15" s="325" t="s">
        <v>98</v>
      </c>
      <c r="D15" s="326">
        <v>15000</v>
      </c>
      <c r="E15" s="322">
        <v>12000</v>
      </c>
      <c r="F15" s="323">
        <v>10000</v>
      </c>
      <c r="G15" s="324">
        <v>2000</v>
      </c>
      <c r="H15" s="319"/>
      <c r="I15" s="201"/>
    </row>
    <row r="16" spans="1:9" s="314" customFormat="1" ht="19.5" customHeight="1">
      <c r="A16" s="201"/>
      <c r="C16" s="325" t="s">
        <v>99</v>
      </c>
      <c r="D16" s="326">
        <v>500</v>
      </c>
      <c r="E16" s="322">
        <v>1000</v>
      </c>
      <c r="F16" s="323">
        <v>980</v>
      </c>
      <c r="G16" s="324">
        <v>20</v>
      </c>
      <c r="H16" s="319"/>
      <c r="I16" s="201"/>
    </row>
    <row r="17" spans="1:9" s="314" customFormat="1" ht="19.5" customHeight="1">
      <c r="A17" s="201"/>
      <c r="C17" s="325" t="s">
        <v>100</v>
      </c>
      <c r="D17" s="326">
        <v>10000</v>
      </c>
      <c r="E17" s="322">
        <v>8000</v>
      </c>
      <c r="F17" s="323">
        <v>5800</v>
      </c>
      <c r="G17" s="324">
        <v>2200</v>
      </c>
      <c r="H17" s="319"/>
      <c r="I17" s="201"/>
    </row>
    <row r="18" spans="1:9" s="314" customFormat="1" ht="19.5" customHeight="1">
      <c r="A18" s="201"/>
      <c r="C18" s="325" t="s">
        <v>101</v>
      </c>
      <c r="D18" s="326">
        <v>12000</v>
      </c>
      <c r="E18" s="322">
        <v>14000</v>
      </c>
      <c r="F18" s="323">
        <v>11000</v>
      </c>
      <c r="G18" s="324">
        <v>3000</v>
      </c>
      <c r="H18" s="319"/>
      <c r="I18" s="201"/>
    </row>
    <row r="19" spans="1:9" s="314" customFormat="1" ht="19.5" customHeight="1">
      <c r="A19" s="201"/>
      <c r="C19" s="325" t="s">
        <v>102</v>
      </c>
      <c r="D19" s="326">
        <v>10000</v>
      </c>
      <c r="E19" s="322">
        <v>20000</v>
      </c>
      <c r="F19" s="323">
        <v>13000</v>
      </c>
      <c r="G19" s="324">
        <v>7000</v>
      </c>
      <c r="H19" s="319"/>
      <c r="I19" s="201"/>
    </row>
    <row r="20" spans="1:9" s="314" customFormat="1" ht="19.5" customHeight="1">
      <c r="A20" s="201"/>
      <c r="C20" s="325" t="s">
        <v>103</v>
      </c>
      <c r="D20" s="326">
        <v>2000</v>
      </c>
      <c r="E20" s="322">
        <v>1500</v>
      </c>
      <c r="F20" s="323">
        <v>700</v>
      </c>
      <c r="G20" s="324">
        <v>800</v>
      </c>
      <c r="H20" s="319"/>
      <c r="I20" s="201"/>
    </row>
    <row r="21" spans="1:9" s="314" customFormat="1" ht="19.5" customHeight="1">
      <c r="A21" s="201"/>
      <c r="C21" s="325" t="s">
        <v>104</v>
      </c>
      <c r="D21" s="326">
        <v>5000</v>
      </c>
      <c r="E21" s="322">
        <v>4000</v>
      </c>
      <c r="F21" s="323">
        <v>2000</v>
      </c>
      <c r="G21" s="324">
        <v>2000</v>
      </c>
      <c r="H21" s="319"/>
      <c r="I21" s="201"/>
    </row>
    <row r="22" spans="1:9" s="314" customFormat="1" ht="19.5" customHeight="1">
      <c r="A22" s="201"/>
      <c r="C22" s="325" t="s">
        <v>105</v>
      </c>
      <c r="D22" s="326">
        <v>8000</v>
      </c>
      <c r="E22" s="322">
        <v>5000</v>
      </c>
      <c r="F22" s="323">
        <v>3000</v>
      </c>
      <c r="G22" s="324">
        <v>2000</v>
      </c>
      <c r="H22" s="319"/>
      <c r="I22" s="201"/>
    </row>
    <row r="23" spans="1:9" s="314" customFormat="1" ht="19.5" customHeight="1">
      <c r="A23" s="201"/>
      <c r="C23" s="325" t="s">
        <v>106</v>
      </c>
      <c r="D23" s="326">
        <v>3000</v>
      </c>
      <c r="E23" s="322">
        <v>1000</v>
      </c>
      <c r="F23" s="323">
        <v>0</v>
      </c>
      <c r="G23" s="324">
        <v>1000</v>
      </c>
      <c r="H23" s="319"/>
      <c r="I23" s="201"/>
    </row>
    <row r="24" spans="1:9" s="314" customFormat="1" ht="19.5" customHeight="1">
      <c r="A24" s="201"/>
      <c r="C24" s="325" t="s">
        <v>107</v>
      </c>
      <c r="D24" s="326">
        <v>6000</v>
      </c>
      <c r="E24" s="322">
        <v>8000</v>
      </c>
      <c r="F24" s="323">
        <v>5000</v>
      </c>
      <c r="G24" s="324">
        <v>3000</v>
      </c>
      <c r="H24" s="319"/>
      <c r="I24" s="201"/>
    </row>
    <row r="25" spans="1:9" s="314" customFormat="1" ht="19.5" customHeight="1">
      <c r="A25" s="201"/>
      <c r="C25" s="325" t="s">
        <v>108</v>
      </c>
      <c r="D25" s="326">
        <v>6000</v>
      </c>
      <c r="E25" s="322">
        <v>6000</v>
      </c>
      <c r="F25" s="323">
        <v>3500</v>
      </c>
      <c r="G25" s="324">
        <v>2500</v>
      </c>
      <c r="H25" s="319"/>
      <c r="I25" s="201"/>
    </row>
    <row r="26" spans="1:9" s="314" customFormat="1" ht="19.5" customHeight="1">
      <c r="A26" s="201"/>
      <c r="C26" s="325" t="s">
        <v>109</v>
      </c>
      <c r="D26" s="326">
        <v>5000</v>
      </c>
      <c r="E26" s="322">
        <v>4000</v>
      </c>
      <c r="F26" s="323">
        <v>1000</v>
      </c>
      <c r="G26" s="324">
        <v>3000</v>
      </c>
      <c r="H26" s="319"/>
      <c r="I26" s="201"/>
    </row>
    <row r="27" spans="1:9" s="314" customFormat="1" ht="19.5" customHeight="1">
      <c r="A27" s="201"/>
      <c r="C27" s="325" t="s">
        <v>110</v>
      </c>
      <c r="D27" s="326">
        <v>12000</v>
      </c>
      <c r="E27" s="322">
        <v>15000</v>
      </c>
      <c r="F27" s="323">
        <v>13000</v>
      </c>
      <c r="G27" s="324">
        <v>2000</v>
      </c>
      <c r="H27" s="319"/>
      <c r="I27" s="201"/>
    </row>
    <row r="28" spans="1:9" s="314" customFormat="1" ht="19.5" customHeight="1">
      <c r="A28" s="201"/>
      <c r="C28" s="327" t="s">
        <v>111</v>
      </c>
      <c r="D28" s="365">
        <f>SUM(D13:D27)</f>
        <v>219500</v>
      </c>
      <c r="E28" s="366">
        <f>SUM(E13:E27)</f>
        <v>256500</v>
      </c>
      <c r="F28" s="367">
        <f>SUM(F13:F27)</f>
        <v>220980</v>
      </c>
      <c r="G28" s="367">
        <f>SUM(G13:G27)</f>
        <v>35520</v>
      </c>
      <c r="H28" s="328"/>
      <c r="I28" s="201"/>
    </row>
    <row r="29" spans="1:9" s="314" customFormat="1" ht="19.5" customHeight="1">
      <c r="A29" s="201"/>
      <c r="C29" s="329" t="s">
        <v>112</v>
      </c>
      <c r="D29" s="330">
        <v>10000</v>
      </c>
      <c r="E29" s="331">
        <v>12000</v>
      </c>
      <c r="F29" s="323">
        <v>5000</v>
      </c>
      <c r="G29" s="332">
        <v>7000</v>
      </c>
      <c r="H29" s="333"/>
      <c r="I29" s="201"/>
    </row>
    <row r="30" spans="1:9" s="314" customFormat="1" ht="19.5" customHeight="1">
      <c r="A30" s="201"/>
      <c r="C30" s="334" t="s">
        <v>113</v>
      </c>
      <c r="D30" s="368">
        <f>D28+D29</f>
        <v>229500</v>
      </c>
      <c r="E30" s="369">
        <f>E28+E29</f>
        <v>268500</v>
      </c>
      <c r="F30" s="370">
        <f>F28+F29</f>
        <v>225980</v>
      </c>
      <c r="G30" s="371">
        <f>G28+G29</f>
        <v>42520</v>
      </c>
      <c r="H30" s="335"/>
      <c r="I30" s="201"/>
    </row>
    <row r="31" spans="1:9" s="314" customFormat="1" ht="19.5" customHeight="1">
      <c r="A31" s="201"/>
      <c r="C31" s="336"/>
      <c r="D31" s="337"/>
      <c r="E31" s="337"/>
      <c r="F31" s="337"/>
      <c r="G31" s="337"/>
      <c r="H31" s="338"/>
      <c r="I31" s="201"/>
    </row>
    <row r="32" spans="1:9" s="314" customFormat="1" ht="19.5" customHeight="1">
      <c r="A32" s="201"/>
      <c r="C32" s="700" t="s">
        <v>114</v>
      </c>
      <c r="D32" s="704" t="str">
        <f>"Kosten "&amp;'Kalk. Kosten'!D9</f>
        <v>Kosten 2001</v>
      </c>
      <c r="E32" s="706" t="str">
        <f>"Plankosten "&amp;'Kalk. Kosten'!D11</f>
        <v>Plankosten 2002</v>
      </c>
      <c r="F32" s="708" t="str">
        <f>F9</f>
        <v>Warengruppe A</v>
      </c>
      <c r="G32" s="708" t="str">
        <f>G9</f>
        <v>Warengruppe B</v>
      </c>
      <c r="H32" s="339"/>
      <c r="I32" s="201"/>
    </row>
    <row r="33" spans="1:9" s="314" customFormat="1" ht="19.5" customHeight="1">
      <c r="A33" s="201"/>
      <c r="C33" s="701"/>
      <c r="D33" s="705"/>
      <c r="E33" s="707"/>
      <c r="F33" s="709"/>
      <c r="G33" s="709"/>
      <c r="H33" s="339"/>
      <c r="I33" s="201"/>
    </row>
    <row r="34" spans="1:9" s="314" customFormat="1" ht="19.5" customHeight="1" thickBot="1">
      <c r="A34" s="201"/>
      <c r="C34" s="702"/>
      <c r="D34" s="311" t="s">
        <v>53</v>
      </c>
      <c r="E34" s="340" t="s">
        <v>53</v>
      </c>
      <c r="F34" s="313" t="s">
        <v>53</v>
      </c>
      <c r="G34" s="313" t="s">
        <v>53</v>
      </c>
      <c r="H34" s="339"/>
      <c r="I34" s="201"/>
    </row>
    <row r="35" spans="1:9" s="314" customFormat="1" ht="19.5" customHeight="1">
      <c r="A35" s="201"/>
      <c r="C35" s="341" t="s">
        <v>115</v>
      </c>
      <c r="D35" s="342">
        <v>5000</v>
      </c>
      <c r="E35" s="372">
        <f>ROUNDUP('Kalk. Kosten'!G39,-3)</f>
        <v>10000</v>
      </c>
      <c r="F35" s="343">
        <v>7500</v>
      </c>
      <c r="G35" s="344">
        <v>2500</v>
      </c>
      <c r="H35" s="319"/>
      <c r="I35" s="201"/>
    </row>
    <row r="36" spans="1:9" s="314" customFormat="1" ht="19.5" customHeight="1">
      <c r="A36" s="201"/>
      <c r="C36" s="345" t="s">
        <v>116</v>
      </c>
      <c r="D36" s="321">
        <v>50000</v>
      </c>
      <c r="E36" s="372">
        <f>ROUNDUP('Kalk. Kosten'!G44,-3)</f>
        <v>60000</v>
      </c>
      <c r="F36" s="343">
        <v>30000</v>
      </c>
      <c r="G36" s="346">
        <v>30000</v>
      </c>
      <c r="H36" s="319"/>
      <c r="I36" s="201"/>
    </row>
    <row r="37" spans="1:9" s="314" customFormat="1" ht="19.5" customHeight="1">
      <c r="A37" s="201"/>
      <c r="C37" s="345" t="s">
        <v>117</v>
      </c>
      <c r="D37" s="321">
        <v>20000</v>
      </c>
      <c r="E37" s="373">
        <f>ROUNDUP('Kalk. Kosten'!G46,-3)</f>
        <v>24000</v>
      </c>
      <c r="F37" s="343">
        <v>10000</v>
      </c>
      <c r="G37" s="346">
        <v>14000</v>
      </c>
      <c r="H37" s="319"/>
      <c r="I37" s="201"/>
    </row>
    <row r="38" spans="1:9" s="314" customFormat="1" ht="19.5" customHeight="1">
      <c r="A38" s="201"/>
      <c r="C38" s="345" t="s">
        <v>118</v>
      </c>
      <c r="D38" s="321">
        <v>2000</v>
      </c>
      <c r="E38" s="372">
        <f>ROUNDUP('Kalk. Kosten'!G48,-3)</f>
        <v>3000</v>
      </c>
      <c r="F38" s="343">
        <v>2200</v>
      </c>
      <c r="G38" s="344">
        <v>800</v>
      </c>
      <c r="H38" s="319"/>
      <c r="I38" s="201"/>
    </row>
    <row r="39" spans="1:9" s="314" customFormat="1" ht="19.5" customHeight="1">
      <c r="A39" s="201"/>
      <c r="C39" s="345" t="s">
        <v>119</v>
      </c>
      <c r="D39" s="321">
        <v>55000</v>
      </c>
      <c r="E39" s="372">
        <f>ROUNDUP('Kalk. Kosten'!G56,-3)</f>
        <v>67000</v>
      </c>
      <c r="F39" s="343">
        <v>62000</v>
      </c>
      <c r="G39" s="344">
        <v>5000</v>
      </c>
      <c r="H39" s="328"/>
      <c r="I39" s="201"/>
    </row>
    <row r="40" spans="1:9" s="314" customFormat="1" ht="19.5" customHeight="1">
      <c r="A40" s="201"/>
      <c r="C40" s="345" t="s">
        <v>120</v>
      </c>
      <c r="D40" s="321">
        <v>85000</v>
      </c>
      <c r="E40" s="372">
        <f>'Kalk. Kosten'!G33</f>
        <v>101200</v>
      </c>
      <c r="F40" s="343">
        <v>96200</v>
      </c>
      <c r="G40" s="344">
        <v>5000</v>
      </c>
      <c r="H40" s="328"/>
      <c r="I40" s="201"/>
    </row>
    <row r="41" spans="1:9" s="314" customFormat="1" ht="19.5" customHeight="1">
      <c r="A41" s="201"/>
      <c r="C41" s="334" t="s">
        <v>121</v>
      </c>
      <c r="D41" s="374">
        <f>SUM(D35:D40)</f>
        <v>217000</v>
      </c>
      <c r="E41" s="375">
        <f>SUM(E35:E40)</f>
        <v>265200</v>
      </c>
      <c r="F41" s="375">
        <f>SUM(F35:F40)</f>
        <v>207900</v>
      </c>
      <c r="G41" s="375">
        <f>SUM(G35:G40)</f>
        <v>57300</v>
      </c>
      <c r="H41" s="328"/>
      <c r="I41" s="201"/>
    </row>
    <row r="42" spans="1:9" s="314" customFormat="1" ht="19.5" customHeight="1">
      <c r="A42" s="201"/>
      <c r="C42" s="347"/>
      <c r="D42" s="348"/>
      <c r="E42" s="349"/>
      <c r="F42" s="349"/>
      <c r="G42" s="350"/>
      <c r="H42" s="328"/>
      <c r="I42" s="201"/>
    </row>
    <row r="43" spans="1:11" s="314" customFormat="1" ht="19.5" customHeight="1">
      <c r="A43" s="201"/>
      <c r="C43" s="351" t="s">
        <v>122</v>
      </c>
      <c r="D43" s="368">
        <f>SUM(D30,D41)</f>
        <v>446500</v>
      </c>
      <c r="E43" s="369">
        <f>SUM(E35:E40)+E30</f>
        <v>533700</v>
      </c>
      <c r="F43" s="376">
        <f>SUM(F35:F40)+F30</f>
        <v>433880</v>
      </c>
      <c r="G43" s="371">
        <f>SUM(G35:G40)+G30</f>
        <v>99820</v>
      </c>
      <c r="H43" s="328"/>
      <c r="I43" s="201"/>
      <c r="J43" s="328"/>
      <c r="K43" s="352"/>
    </row>
    <row r="44" spans="1:11" s="314" customFormat="1" ht="19.5" customHeight="1">
      <c r="A44" s="201"/>
      <c r="C44" s="353"/>
      <c r="D44" s="354"/>
      <c r="E44" s="354"/>
      <c r="F44" s="51"/>
      <c r="G44" s="355"/>
      <c r="H44" s="328"/>
      <c r="I44" s="201"/>
      <c r="J44" s="328"/>
      <c r="K44" s="352"/>
    </row>
    <row r="45" spans="1:9" s="314" customFormat="1" ht="19.5" customHeight="1">
      <c r="A45" s="201"/>
      <c r="C45" s="243" t="s">
        <v>123</v>
      </c>
      <c r="D45" s="356">
        <f>'Kalk. Kosten'!F15</f>
        <v>2000000</v>
      </c>
      <c r="E45" s="356"/>
      <c r="F45" s="356"/>
      <c r="G45" s="357"/>
      <c r="H45" s="319"/>
      <c r="I45" s="201"/>
    </row>
    <row r="46" spans="1:9" s="314" customFormat="1" ht="19.5" customHeight="1">
      <c r="A46" s="201"/>
      <c r="C46" s="358" t="s">
        <v>93</v>
      </c>
      <c r="D46" s="359"/>
      <c r="E46" s="359"/>
      <c r="F46" s="359"/>
      <c r="G46" s="377">
        <f>E28/$D$45</f>
        <v>0.12825</v>
      </c>
      <c r="H46" s="319"/>
      <c r="I46" s="201"/>
    </row>
    <row r="47" spans="1:9" s="314" customFormat="1" ht="19.5" customHeight="1">
      <c r="A47" s="201"/>
      <c r="C47" s="360" t="s">
        <v>124</v>
      </c>
      <c r="D47" s="361"/>
      <c r="E47" s="361"/>
      <c r="F47" s="361"/>
      <c r="G47" s="377">
        <f>E29/D45</f>
        <v>0.006</v>
      </c>
      <c r="H47" s="319"/>
      <c r="I47" s="201"/>
    </row>
    <row r="48" spans="1:9" s="314" customFormat="1" ht="19.5" customHeight="1">
      <c r="A48" s="201"/>
      <c r="C48" s="360" t="s">
        <v>125</v>
      </c>
      <c r="D48" s="361"/>
      <c r="E48" s="361"/>
      <c r="F48" s="361"/>
      <c r="G48" s="377">
        <f>(E36+E37+E38)/D45</f>
        <v>0.0435</v>
      </c>
      <c r="H48" s="319"/>
      <c r="I48" s="201"/>
    </row>
    <row r="49" spans="1:9" s="314" customFormat="1" ht="19.5" customHeight="1">
      <c r="A49" s="201"/>
      <c r="C49" s="358" t="s">
        <v>115</v>
      </c>
      <c r="D49" s="359"/>
      <c r="E49" s="359"/>
      <c r="F49" s="359"/>
      <c r="G49" s="377">
        <f>E35/D45</f>
        <v>0.005</v>
      </c>
      <c r="H49" s="319"/>
      <c r="I49" s="201"/>
    </row>
    <row r="50" spans="1:9" s="314" customFormat="1" ht="19.5" customHeight="1">
      <c r="A50" s="201"/>
      <c r="C50" s="358" t="s">
        <v>126</v>
      </c>
      <c r="D50" s="359"/>
      <c r="E50" s="359"/>
      <c r="F50" s="359"/>
      <c r="G50" s="377">
        <f>E39/D45</f>
        <v>0.0335</v>
      </c>
      <c r="H50" s="319"/>
      <c r="I50" s="201"/>
    </row>
    <row r="51" spans="1:9" s="314" customFormat="1" ht="19.5" customHeight="1">
      <c r="A51" s="201"/>
      <c r="C51" s="360" t="s">
        <v>120</v>
      </c>
      <c r="D51" s="361"/>
      <c r="E51" s="361"/>
      <c r="F51" s="361"/>
      <c r="G51" s="378">
        <f>E40/D45</f>
        <v>0.0506</v>
      </c>
      <c r="H51" s="319"/>
      <c r="I51" s="201"/>
    </row>
    <row r="52" spans="1:9" s="314" customFormat="1" ht="19.5" customHeight="1">
      <c r="A52" s="201"/>
      <c r="C52" s="362"/>
      <c r="D52" s="362"/>
      <c r="E52" s="363"/>
      <c r="F52" s="362"/>
      <c r="G52" s="362"/>
      <c r="H52" s="352"/>
      <c r="I52" s="201"/>
    </row>
    <row r="53" spans="1:9" s="314" customFormat="1" ht="3.75" customHeight="1">
      <c r="A53" s="201"/>
      <c r="B53" s="201"/>
      <c r="C53" s="201"/>
      <c r="D53" s="201"/>
      <c r="E53" s="201"/>
      <c r="F53" s="201"/>
      <c r="G53" s="201"/>
      <c r="H53" s="201"/>
      <c r="I53" s="201"/>
    </row>
    <row r="54" spans="3:8" s="314" customFormat="1" ht="19.5" customHeight="1">
      <c r="C54" s="319"/>
      <c r="D54" s="319"/>
      <c r="E54" s="364"/>
      <c r="F54" s="319"/>
      <c r="G54" s="319"/>
      <c r="H54" s="319"/>
    </row>
    <row r="55" spans="3:8" s="314" customFormat="1" ht="19.5" customHeight="1">
      <c r="C55" s="319"/>
      <c r="D55" s="319"/>
      <c r="E55" s="319"/>
      <c r="F55" s="319"/>
      <c r="G55" s="319"/>
      <c r="H55" s="319"/>
    </row>
    <row r="56" spans="3:8" s="314" customFormat="1" ht="19.5" customHeight="1">
      <c r="C56" s="319"/>
      <c r="D56" s="319"/>
      <c r="E56" s="319"/>
      <c r="F56" s="319"/>
      <c r="G56" s="319"/>
      <c r="H56" s="319"/>
    </row>
    <row r="57" spans="3:8" s="314" customFormat="1" ht="19.5" customHeight="1">
      <c r="C57" s="319"/>
      <c r="D57" s="319"/>
      <c r="E57" s="319"/>
      <c r="F57" s="319"/>
      <c r="G57" s="319"/>
      <c r="H57" s="319"/>
    </row>
    <row r="58" spans="3:8" s="314" customFormat="1" ht="19.5" customHeight="1">
      <c r="C58" s="319"/>
      <c r="D58" s="319"/>
      <c r="E58" s="319"/>
      <c r="F58" s="319"/>
      <c r="G58" s="319"/>
      <c r="H58" s="319"/>
    </row>
    <row r="59" spans="3:8" s="314" customFormat="1" ht="19.5" customHeight="1">
      <c r="C59" s="319"/>
      <c r="D59" s="319"/>
      <c r="E59" s="319"/>
      <c r="F59" s="319"/>
      <c r="G59" s="319"/>
      <c r="H59" s="319"/>
    </row>
    <row r="60" spans="3:8" s="314" customFormat="1" ht="19.5" customHeight="1">
      <c r="C60" s="319"/>
      <c r="D60" s="319"/>
      <c r="E60" s="319"/>
      <c r="F60" s="319"/>
      <c r="G60" s="319"/>
      <c r="H60" s="319"/>
    </row>
    <row r="61" spans="3:8" s="314" customFormat="1" ht="19.5" customHeight="1">
      <c r="C61" s="319"/>
      <c r="D61" s="319"/>
      <c r="E61" s="319"/>
      <c r="F61" s="319"/>
      <c r="G61" s="319"/>
      <c r="H61" s="319"/>
    </row>
    <row r="62" spans="3:8" s="314" customFormat="1" ht="19.5" customHeight="1">
      <c r="C62" s="319"/>
      <c r="D62" s="319"/>
      <c r="E62" s="319"/>
      <c r="F62" s="319"/>
      <c r="G62" s="319"/>
      <c r="H62" s="319"/>
    </row>
    <row r="63" spans="3:8" s="314" customFormat="1" ht="19.5" customHeight="1">
      <c r="C63" s="319"/>
      <c r="D63" s="319"/>
      <c r="E63" s="319"/>
      <c r="F63" s="319"/>
      <c r="G63" s="319"/>
      <c r="H63" s="319"/>
    </row>
    <row r="64" spans="3:8" s="314" customFormat="1" ht="19.5" customHeight="1">
      <c r="C64" s="319"/>
      <c r="D64" s="319"/>
      <c r="E64" s="319"/>
      <c r="F64" s="319"/>
      <c r="G64" s="319"/>
      <c r="H64" s="319"/>
    </row>
    <row r="65" spans="3:8" s="314" customFormat="1" ht="19.5" customHeight="1">
      <c r="C65" s="319"/>
      <c r="D65" s="319"/>
      <c r="E65" s="319"/>
      <c r="F65" s="319"/>
      <c r="G65" s="319"/>
      <c r="H65" s="319"/>
    </row>
    <row r="66" spans="3:8" s="314" customFormat="1" ht="19.5" customHeight="1">
      <c r="C66" s="319"/>
      <c r="D66" s="319"/>
      <c r="E66" s="319"/>
      <c r="F66" s="319"/>
      <c r="G66" s="319"/>
      <c r="H66" s="319"/>
    </row>
    <row r="67" spans="3:8" s="314" customFormat="1" ht="19.5" customHeight="1">
      <c r="C67" s="319"/>
      <c r="D67" s="319"/>
      <c r="E67" s="319"/>
      <c r="F67" s="319"/>
      <c r="G67" s="319"/>
      <c r="H67" s="319"/>
    </row>
    <row r="68" spans="3:8" s="314" customFormat="1" ht="19.5" customHeight="1">
      <c r="C68" s="319"/>
      <c r="D68" s="319"/>
      <c r="E68" s="319"/>
      <c r="F68" s="319"/>
      <c r="G68" s="319"/>
      <c r="H68" s="319"/>
    </row>
    <row r="69" spans="3:8" s="314" customFormat="1" ht="19.5" customHeight="1">
      <c r="C69" s="319"/>
      <c r="D69" s="319"/>
      <c r="E69" s="319"/>
      <c r="F69" s="319"/>
      <c r="G69" s="319"/>
      <c r="H69" s="319"/>
    </row>
    <row r="70" spans="3:8" s="314" customFormat="1" ht="19.5" customHeight="1">
      <c r="C70" s="319"/>
      <c r="D70" s="319"/>
      <c r="E70" s="319"/>
      <c r="F70" s="319"/>
      <c r="G70" s="319"/>
      <c r="H70" s="319"/>
    </row>
    <row r="71" spans="3:8" s="314" customFormat="1" ht="19.5" customHeight="1">
      <c r="C71" s="319"/>
      <c r="D71" s="319"/>
      <c r="E71" s="319"/>
      <c r="F71" s="319"/>
      <c r="G71" s="319"/>
      <c r="H71" s="319"/>
    </row>
    <row r="72" spans="3:8" s="314" customFormat="1" ht="19.5" customHeight="1">
      <c r="C72" s="319"/>
      <c r="D72" s="319"/>
      <c r="E72" s="319"/>
      <c r="F72" s="319"/>
      <c r="G72" s="319"/>
      <c r="H72" s="319"/>
    </row>
    <row r="73" spans="3:8" s="314" customFormat="1" ht="19.5" customHeight="1">
      <c r="C73" s="319"/>
      <c r="D73" s="319"/>
      <c r="E73" s="319"/>
      <c r="F73" s="319"/>
      <c r="G73" s="319"/>
      <c r="H73" s="319"/>
    </row>
    <row r="74" spans="3:8" s="314" customFormat="1" ht="19.5" customHeight="1">
      <c r="C74" s="319"/>
      <c r="D74" s="319"/>
      <c r="E74" s="319"/>
      <c r="F74" s="319"/>
      <c r="G74" s="319"/>
      <c r="H74" s="319"/>
    </row>
    <row r="75" spans="3:8" s="314" customFormat="1" ht="19.5" customHeight="1">
      <c r="C75" s="319"/>
      <c r="D75" s="319"/>
      <c r="E75" s="319"/>
      <c r="F75" s="319"/>
      <c r="G75" s="319"/>
      <c r="H75" s="319"/>
    </row>
    <row r="76" spans="3:8" s="314" customFormat="1" ht="19.5" customHeight="1">
      <c r="C76" s="319"/>
      <c r="D76" s="319"/>
      <c r="E76" s="319"/>
      <c r="F76" s="319"/>
      <c r="G76" s="319"/>
      <c r="H76" s="319"/>
    </row>
    <row r="77" spans="3:8" s="314" customFormat="1" ht="19.5" customHeight="1">
      <c r="C77" s="319"/>
      <c r="D77" s="319"/>
      <c r="E77" s="319"/>
      <c r="F77" s="319"/>
      <c r="G77" s="319"/>
      <c r="H77" s="319"/>
    </row>
    <row r="78" spans="3:8" s="314" customFormat="1" ht="19.5" customHeight="1">
      <c r="C78" s="319"/>
      <c r="D78" s="319"/>
      <c r="E78" s="319"/>
      <c r="F78" s="319"/>
      <c r="G78" s="319"/>
      <c r="H78" s="319"/>
    </row>
    <row r="79" spans="3:8" s="314" customFormat="1" ht="19.5" customHeight="1">
      <c r="C79" s="319"/>
      <c r="D79" s="319"/>
      <c r="E79" s="319"/>
      <c r="F79" s="319"/>
      <c r="G79" s="319"/>
      <c r="H79" s="319"/>
    </row>
    <row r="80" spans="3:8" s="314" customFormat="1" ht="19.5" customHeight="1">
      <c r="C80" s="319"/>
      <c r="D80" s="319"/>
      <c r="E80" s="319"/>
      <c r="F80" s="319"/>
      <c r="G80" s="319"/>
      <c r="H80" s="319"/>
    </row>
    <row r="81" spans="3:8" s="314" customFormat="1" ht="19.5" customHeight="1">
      <c r="C81" s="319"/>
      <c r="D81" s="319"/>
      <c r="E81" s="319"/>
      <c r="F81" s="319"/>
      <c r="G81" s="319"/>
      <c r="H81" s="319"/>
    </row>
    <row r="82" spans="3:8" s="314" customFormat="1" ht="19.5" customHeight="1">
      <c r="C82" s="319"/>
      <c r="D82" s="319"/>
      <c r="E82" s="319"/>
      <c r="F82" s="319"/>
      <c r="G82" s="319"/>
      <c r="H82" s="319"/>
    </row>
    <row r="83" spans="3:8" s="314" customFormat="1" ht="19.5" customHeight="1">
      <c r="C83" s="319"/>
      <c r="D83" s="319"/>
      <c r="E83" s="319"/>
      <c r="F83" s="319"/>
      <c r="G83" s="319"/>
      <c r="H83" s="319"/>
    </row>
    <row r="84" spans="3:8" s="314" customFormat="1" ht="19.5" customHeight="1">
      <c r="C84" s="319"/>
      <c r="D84" s="319"/>
      <c r="E84" s="319"/>
      <c r="F84" s="319"/>
      <c r="G84" s="319"/>
      <c r="H84" s="319"/>
    </row>
    <row r="85" spans="3:8" s="314" customFormat="1" ht="19.5" customHeight="1">
      <c r="C85" s="319"/>
      <c r="D85" s="319"/>
      <c r="E85" s="319"/>
      <c r="F85" s="319"/>
      <c r="G85" s="319"/>
      <c r="H85" s="319"/>
    </row>
    <row r="86" spans="3:8" s="314" customFormat="1" ht="19.5" customHeight="1">
      <c r="C86" s="319"/>
      <c r="D86" s="319"/>
      <c r="E86" s="319"/>
      <c r="F86" s="319"/>
      <c r="G86" s="319"/>
      <c r="H86" s="319"/>
    </row>
    <row r="87" spans="3:8" s="314" customFormat="1" ht="19.5" customHeight="1">
      <c r="C87" s="319"/>
      <c r="D87" s="319"/>
      <c r="E87" s="319"/>
      <c r="F87" s="319"/>
      <c r="G87" s="319"/>
      <c r="H87" s="319"/>
    </row>
    <row r="88" spans="3:8" s="314" customFormat="1" ht="19.5" customHeight="1">
      <c r="C88" s="319"/>
      <c r="D88" s="319"/>
      <c r="E88" s="319"/>
      <c r="F88" s="319"/>
      <c r="G88" s="319"/>
      <c r="H88" s="319"/>
    </row>
    <row r="89" spans="3:8" s="314" customFormat="1" ht="19.5" customHeight="1">
      <c r="C89" s="319"/>
      <c r="D89" s="319"/>
      <c r="E89" s="319"/>
      <c r="F89" s="319"/>
      <c r="G89" s="319"/>
      <c r="H89" s="319"/>
    </row>
    <row r="90" spans="3:8" s="314" customFormat="1" ht="19.5" customHeight="1">
      <c r="C90" s="319"/>
      <c r="D90" s="319"/>
      <c r="E90" s="319"/>
      <c r="F90" s="319"/>
      <c r="G90" s="319"/>
      <c r="H90" s="319"/>
    </row>
    <row r="91" spans="3:8" s="314" customFormat="1" ht="19.5" customHeight="1">
      <c r="C91" s="319"/>
      <c r="D91" s="319"/>
      <c r="E91" s="319"/>
      <c r="F91" s="319"/>
      <c r="G91" s="319"/>
      <c r="H91" s="319"/>
    </row>
    <row r="92" spans="3:8" s="314" customFormat="1" ht="19.5" customHeight="1">
      <c r="C92" s="319"/>
      <c r="D92" s="319"/>
      <c r="E92" s="319"/>
      <c r="F92" s="319"/>
      <c r="G92" s="319"/>
      <c r="H92" s="319"/>
    </row>
    <row r="93" spans="3:8" s="314" customFormat="1" ht="19.5" customHeight="1">
      <c r="C93" s="319"/>
      <c r="D93" s="319"/>
      <c r="E93" s="319"/>
      <c r="F93" s="319"/>
      <c r="G93" s="319"/>
      <c r="H93" s="319"/>
    </row>
    <row r="94" spans="3:8" s="314" customFormat="1" ht="19.5" customHeight="1">
      <c r="C94" s="319"/>
      <c r="D94" s="319"/>
      <c r="E94" s="319"/>
      <c r="F94" s="319"/>
      <c r="G94" s="319"/>
      <c r="H94" s="319"/>
    </row>
    <row r="95" spans="3:8" s="314" customFormat="1" ht="19.5" customHeight="1">
      <c r="C95" s="319"/>
      <c r="D95" s="319"/>
      <c r="E95" s="319"/>
      <c r="F95" s="319"/>
      <c r="G95" s="319"/>
      <c r="H95" s="319"/>
    </row>
    <row r="96" spans="3:8" s="314" customFormat="1" ht="19.5" customHeight="1">
      <c r="C96" s="319"/>
      <c r="D96" s="319"/>
      <c r="E96" s="319"/>
      <c r="F96" s="319"/>
      <c r="G96" s="319"/>
      <c r="H96" s="319"/>
    </row>
    <row r="97" spans="3:8" s="314" customFormat="1" ht="19.5" customHeight="1">
      <c r="C97" s="319"/>
      <c r="D97" s="319"/>
      <c r="E97" s="319"/>
      <c r="F97" s="319"/>
      <c r="G97" s="319"/>
      <c r="H97" s="319"/>
    </row>
    <row r="98" spans="3:8" s="314" customFormat="1" ht="19.5" customHeight="1">
      <c r="C98" s="319"/>
      <c r="D98" s="319"/>
      <c r="E98" s="319"/>
      <c r="F98" s="319"/>
      <c r="G98" s="319"/>
      <c r="H98" s="319"/>
    </row>
    <row r="99" spans="3:8" s="314" customFormat="1" ht="19.5" customHeight="1">
      <c r="C99" s="319"/>
      <c r="D99" s="319"/>
      <c r="E99" s="319"/>
      <c r="F99" s="319"/>
      <c r="G99" s="319"/>
      <c r="H99" s="319"/>
    </row>
    <row r="100" spans="3:8" s="314" customFormat="1" ht="19.5" customHeight="1">
      <c r="C100" s="319"/>
      <c r="D100" s="319"/>
      <c r="E100" s="319"/>
      <c r="F100" s="319"/>
      <c r="G100" s="319"/>
      <c r="H100" s="319"/>
    </row>
    <row r="101" spans="3:8" s="314" customFormat="1" ht="19.5" customHeight="1">
      <c r="C101" s="319"/>
      <c r="D101" s="319"/>
      <c r="E101" s="319"/>
      <c r="F101" s="319"/>
      <c r="G101" s="319"/>
      <c r="H101" s="319"/>
    </row>
    <row r="102" spans="3:8" s="314" customFormat="1" ht="19.5" customHeight="1">
      <c r="C102" s="319"/>
      <c r="D102" s="319"/>
      <c r="E102" s="319"/>
      <c r="F102" s="319"/>
      <c r="G102" s="319"/>
      <c r="H102" s="319"/>
    </row>
    <row r="103" spans="3:8" s="314" customFormat="1" ht="19.5" customHeight="1">
      <c r="C103" s="319"/>
      <c r="D103" s="319"/>
      <c r="E103" s="319"/>
      <c r="F103" s="319"/>
      <c r="G103" s="319"/>
      <c r="H103" s="319"/>
    </row>
    <row r="104" spans="3:8" s="314" customFormat="1" ht="19.5" customHeight="1">
      <c r="C104" s="319"/>
      <c r="D104" s="319"/>
      <c r="E104" s="319"/>
      <c r="F104" s="319"/>
      <c r="G104" s="319"/>
      <c r="H104" s="319"/>
    </row>
    <row r="105" spans="3:8" s="314" customFormat="1" ht="19.5" customHeight="1">
      <c r="C105" s="319"/>
      <c r="D105" s="319"/>
      <c r="E105" s="319"/>
      <c r="F105" s="319"/>
      <c r="G105" s="319"/>
      <c r="H105" s="319"/>
    </row>
    <row r="106" spans="3:8" s="314" customFormat="1" ht="19.5" customHeight="1">
      <c r="C106" s="319"/>
      <c r="D106" s="319"/>
      <c r="E106" s="319"/>
      <c r="F106" s="319"/>
      <c r="G106" s="319"/>
      <c r="H106" s="319"/>
    </row>
    <row r="107" spans="3:8" s="314" customFormat="1" ht="19.5" customHeight="1">
      <c r="C107" s="319"/>
      <c r="D107" s="319"/>
      <c r="E107" s="319"/>
      <c r="F107" s="319"/>
      <c r="G107" s="319"/>
      <c r="H107" s="319"/>
    </row>
    <row r="108" spans="3:8" s="314" customFormat="1" ht="19.5" customHeight="1">
      <c r="C108" s="319"/>
      <c r="D108" s="319"/>
      <c r="E108" s="319"/>
      <c r="F108" s="319"/>
      <c r="G108" s="319"/>
      <c r="H108" s="319"/>
    </row>
    <row r="109" spans="3:8" s="314" customFormat="1" ht="19.5" customHeight="1">
      <c r="C109" s="319"/>
      <c r="D109" s="319"/>
      <c r="E109" s="319"/>
      <c r="F109" s="319"/>
      <c r="G109" s="319"/>
      <c r="H109" s="319"/>
    </row>
    <row r="110" spans="3:8" s="314" customFormat="1" ht="19.5" customHeight="1">
      <c r="C110" s="319"/>
      <c r="D110" s="319"/>
      <c r="E110" s="319"/>
      <c r="F110" s="319"/>
      <c r="G110" s="319"/>
      <c r="H110" s="319"/>
    </row>
    <row r="111" spans="3:8" s="314" customFormat="1" ht="19.5" customHeight="1">
      <c r="C111" s="319"/>
      <c r="D111" s="319"/>
      <c r="E111" s="319"/>
      <c r="F111" s="319"/>
      <c r="G111" s="319"/>
      <c r="H111" s="319"/>
    </row>
    <row r="112" spans="3:8" s="314" customFormat="1" ht="19.5" customHeight="1">
      <c r="C112" s="319"/>
      <c r="D112" s="319"/>
      <c r="E112" s="319"/>
      <c r="F112" s="319"/>
      <c r="G112" s="319"/>
      <c r="H112" s="319"/>
    </row>
    <row r="113" spans="3:8" s="314" customFormat="1" ht="19.5" customHeight="1">
      <c r="C113" s="319"/>
      <c r="D113" s="319"/>
      <c r="E113" s="319"/>
      <c r="F113" s="319"/>
      <c r="G113" s="319"/>
      <c r="H113" s="319"/>
    </row>
    <row r="114" spans="3:8" s="314" customFormat="1" ht="19.5" customHeight="1">
      <c r="C114" s="319"/>
      <c r="D114" s="319"/>
      <c r="E114" s="319"/>
      <c r="F114" s="319"/>
      <c r="G114" s="319"/>
      <c r="H114" s="319"/>
    </row>
    <row r="115" spans="3:8" s="314" customFormat="1" ht="19.5" customHeight="1">
      <c r="C115" s="319"/>
      <c r="D115" s="319"/>
      <c r="E115" s="319"/>
      <c r="F115" s="319"/>
      <c r="G115" s="319"/>
      <c r="H115" s="319"/>
    </row>
    <row r="116" spans="3:8" s="314" customFormat="1" ht="19.5" customHeight="1">
      <c r="C116" s="319"/>
      <c r="D116" s="319"/>
      <c r="E116" s="319"/>
      <c r="F116" s="319"/>
      <c r="G116" s="319"/>
      <c r="H116" s="319"/>
    </row>
    <row r="117" spans="3:8" s="314" customFormat="1" ht="19.5" customHeight="1">
      <c r="C117" s="319"/>
      <c r="D117" s="319"/>
      <c r="E117" s="319"/>
      <c r="F117" s="319"/>
      <c r="G117" s="319"/>
      <c r="H117" s="319"/>
    </row>
    <row r="118" spans="3:8" s="314" customFormat="1" ht="19.5" customHeight="1">
      <c r="C118" s="319"/>
      <c r="D118" s="319"/>
      <c r="E118" s="319"/>
      <c r="F118" s="319"/>
      <c r="G118" s="319"/>
      <c r="H118" s="319"/>
    </row>
    <row r="119" spans="3:8" s="314" customFormat="1" ht="19.5" customHeight="1">
      <c r="C119" s="319"/>
      <c r="D119" s="319"/>
      <c r="E119" s="319"/>
      <c r="F119" s="319"/>
      <c r="G119" s="319"/>
      <c r="H119" s="319"/>
    </row>
    <row r="120" spans="3:8" s="314" customFormat="1" ht="19.5" customHeight="1">
      <c r="C120" s="319"/>
      <c r="D120" s="319"/>
      <c r="E120" s="319"/>
      <c r="F120" s="319"/>
      <c r="G120" s="319"/>
      <c r="H120" s="319"/>
    </row>
    <row r="121" spans="3:8" s="314" customFormat="1" ht="19.5" customHeight="1">
      <c r="C121" s="319"/>
      <c r="D121" s="319"/>
      <c r="E121" s="319"/>
      <c r="F121" s="319"/>
      <c r="G121" s="319"/>
      <c r="H121" s="319"/>
    </row>
    <row r="122" spans="3:8" s="314" customFormat="1" ht="19.5" customHeight="1">
      <c r="C122" s="319"/>
      <c r="D122" s="319"/>
      <c r="E122" s="319"/>
      <c r="F122" s="319"/>
      <c r="G122" s="319"/>
      <c r="H122" s="319"/>
    </row>
    <row r="123" spans="3:8" s="314" customFormat="1" ht="19.5" customHeight="1">
      <c r="C123" s="319"/>
      <c r="D123" s="319"/>
      <c r="E123" s="319"/>
      <c r="F123" s="319"/>
      <c r="G123" s="319"/>
      <c r="H123" s="319"/>
    </row>
    <row r="124" spans="3:8" s="314" customFormat="1" ht="19.5" customHeight="1">
      <c r="C124" s="319"/>
      <c r="D124" s="319"/>
      <c r="E124" s="319"/>
      <c r="F124" s="319"/>
      <c r="G124" s="319"/>
      <c r="H124" s="319"/>
    </row>
    <row r="125" spans="3:8" s="314" customFormat="1" ht="19.5" customHeight="1">
      <c r="C125" s="319"/>
      <c r="D125" s="319"/>
      <c r="E125" s="319"/>
      <c r="F125" s="319"/>
      <c r="G125" s="319"/>
      <c r="H125" s="319"/>
    </row>
    <row r="126" spans="3:8" s="314" customFormat="1" ht="19.5" customHeight="1">
      <c r="C126" s="319"/>
      <c r="D126" s="319"/>
      <c r="E126" s="319"/>
      <c r="F126" s="319"/>
      <c r="G126" s="319"/>
      <c r="H126" s="319"/>
    </row>
    <row r="127" spans="3:8" s="314" customFormat="1" ht="19.5" customHeight="1">
      <c r="C127" s="319"/>
      <c r="D127" s="319"/>
      <c r="E127" s="319"/>
      <c r="F127" s="319"/>
      <c r="G127" s="319"/>
      <c r="H127" s="319"/>
    </row>
    <row r="128" spans="3:8" s="314" customFormat="1" ht="19.5" customHeight="1">
      <c r="C128" s="319"/>
      <c r="D128" s="319"/>
      <c r="E128" s="319"/>
      <c r="F128" s="319"/>
      <c r="G128" s="319"/>
      <c r="H128" s="319"/>
    </row>
    <row r="129" spans="3:8" s="314" customFormat="1" ht="19.5" customHeight="1">
      <c r="C129" s="319"/>
      <c r="D129" s="319"/>
      <c r="E129" s="319"/>
      <c r="F129" s="319"/>
      <c r="G129" s="319"/>
      <c r="H129" s="319"/>
    </row>
    <row r="130" spans="3:8" s="314" customFormat="1" ht="19.5" customHeight="1">
      <c r="C130" s="319"/>
      <c r="D130" s="319"/>
      <c r="E130" s="319"/>
      <c r="F130" s="319"/>
      <c r="G130" s="319"/>
      <c r="H130" s="319"/>
    </row>
    <row r="131" spans="3:8" s="314" customFormat="1" ht="19.5" customHeight="1">
      <c r="C131" s="319"/>
      <c r="D131" s="319"/>
      <c r="E131" s="319"/>
      <c r="F131" s="319"/>
      <c r="G131" s="319"/>
      <c r="H131" s="319"/>
    </row>
    <row r="132" spans="3:8" s="314" customFormat="1" ht="19.5" customHeight="1">
      <c r="C132" s="319"/>
      <c r="D132" s="319"/>
      <c r="E132" s="319"/>
      <c r="F132" s="319"/>
      <c r="G132" s="319"/>
      <c r="H132" s="319"/>
    </row>
    <row r="133" spans="3:8" s="314" customFormat="1" ht="19.5" customHeight="1">
      <c r="C133" s="319"/>
      <c r="D133" s="319"/>
      <c r="E133" s="319"/>
      <c r="F133" s="319"/>
      <c r="G133" s="319"/>
      <c r="H133" s="319"/>
    </row>
    <row r="134" spans="3:8" s="314" customFormat="1" ht="19.5" customHeight="1">
      <c r="C134" s="319"/>
      <c r="D134" s="319"/>
      <c r="E134" s="319"/>
      <c r="F134" s="319"/>
      <c r="G134" s="319"/>
      <c r="H134" s="319"/>
    </row>
    <row r="135" spans="3:8" s="314" customFormat="1" ht="19.5" customHeight="1">
      <c r="C135" s="319"/>
      <c r="D135" s="319"/>
      <c r="E135" s="319"/>
      <c r="F135" s="319"/>
      <c r="G135" s="319"/>
      <c r="H135" s="319"/>
    </row>
    <row r="136" spans="3:8" s="314" customFormat="1" ht="19.5" customHeight="1">
      <c r="C136" s="319"/>
      <c r="D136" s="319"/>
      <c r="E136" s="319"/>
      <c r="F136" s="319"/>
      <c r="G136" s="319"/>
      <c r="H136" s="319"/>
    </row>
    <row r="137" spans="3:8" s="314" customFormat="1" ht="19.5" customHeight="1">
      <c r="C137" s="319"/>
      <c r="D137" s="319"/>
      <c r="E137" s="319"/>
      <c r="F137" s="319"/>
      <c r="G137" s="319"/>
      <c r="H137" s="319"/>
    </row>
    <row r="138" spans="3:8" s="314" customFormat="1" ht="19.5" customHeight="1">
      <c r="C138" s="319"/>
      <c r="D138" s="319"/>
      <c r="E138" s="319"/>
      <c r="F138" s="319"/>
      <c r="G138" s="319"/>
      <c r="H138" s="319"/>
    </row>
    <row r="139" spans="3:8" s="314" customFormat="1" ht="19.5" customHeight="1">
      <c r="C139" s="319"/>
      <c r="D139" s="319"/>
      <c r="E139" s="319"/>
      <c r="F139" s="319"/>
      <c r="G139" s="319"/>
      <c r="H139" s="319"/>
    </row>
    <row r="140" spans="3:8" s="314" customFormat="1" ht="19.5" customHeight="1">
      <c r="C140" s="319"/>
      <c r="D140" s="319"/>
      <c r="E140" s="319"/>
      <c r="F140" s="319"/>
      <c r="G140" s="319"/>
      <c r="H140" s="319"/>
    </row>
    <row r="141" spans="3:8" s="314" customFormat="1" ht="19.5" customHeight="1">
      <c r="C141" s="319"/>
      <c r="D141" s="319"/>
      <c r="E141" s="319"/>
      <c r="F141" s="319"/>
      <c r="G141" s="319"/>
      <c r="H141" s="319"/>
    </row>
    <row r="142" spans="3:8" s="314" customFormat="1" ht="19.5" customHeight="1">
      <c r="C142" s="319"/>
      <c r="D142" s="319"/>
      <c r="E142" s="319"/>
      <c r="F142" s="319"/>
      <c r="G142" s="319"/>
      <c r="H142" s="319"/>
    </row>
    <row r="143" spans="3:8" s="314" customFormat="1" ht="19.5" customHeight="1">
      <c r="C143" s="319"/>
      <c r="D143" s="319"/>
      <c r="E143" s="319"/>
      <c r="F143" s="319"/>
      <c r="G143" s="319"/>
      <c r="H143" s="319"/>
    </row>
    <row r="144" spans="3:8" s="314" customFormat="1" ht="19.5" customHeight="1">
      <c r="C144" s="319"/>
      <c r="D144" s="319"/>
      <c r="E144" s="319"/>
      <c r="F144" s="319"/>
      <c r="G144" s="319"/>
      <c r="H144" s="319"/>
    </row>
    <row r="145" spans="3:8" s="314" customFormat="1" ht="19.5" customHeight="1">
      <c r="C145" s="319"/>
      <c r="D145" s="319"/>
      <c r="E145" s="319"/>
      <c r="F145" s="319"/>
      <c r="G145" s="319"/>
      <c r="H145" s="319"/>
    </row>
    <row r="146" spans="3:8" s="314" customFormat="1" ht="19.5" customHeight="1">
      <c r="C146" s="319"/>
      <c r="D146" s="319"/>
      <c r="E146" s="319"/>
      <c r="F146" s="319"/>
      <c r="G146" s="319"/>
      <c r="H146" s="319"/>
    </row>
    <row r="147" spans="3:8" s="314" customFormat="1" ht="19.5" customHeight="1">
      <c r="C147" s="319"/>
      <c r="D147" s="319"/>
      <c r="E147" s="319"/>
      <c r="F147" s="319"/>
      <c r="G147" s="319"/>
      <c r="H147" s="319"/>
    </row>
    <row r="148" spans="3:8" s="314" customFormat="1" ht="19.5" customHeight="1">
      <c r="C148" s="319"/>
      <c r="D148" s="319"/>
      <c r="E148" s="319"/>
      <c r="F148" s="319"/>
      <c r="G148" s="319"/>
      <c r="H148" s="319"/>
    </row>
    <row r="149" spans="3:8" s="314" customFormat="1" ht="19.5" customHeight="1">
      <c r="C149" s="319"/>
      <c r="D149" s="319"/>
      <c r="E149" s="319"/>
      <c r="F149" s="319"/>
      <c r="G149" s="319"/>
      <c r="H149" s="319"/>
    </row>
    <row r="150" spans="3:8" s="314" customFormat="1" ht="19.5" customHeight="1">
      <c r="C150" s="319"/>
      <c r="D150" s="319"/>
      <c r="E150" s="319"/>
      <c r="F150" s="319"/>
      <c r="G150" s="319"/>
      <c r="H150" s="319"/>
    </row>
    <row r="151" spans="3:8" s="314" customFormat="1" ht="19.5" customHeight="1">
      <c r="C151" s="319"/>
      <c r="D151" s="319"/>
      <c r="E151" s="319"/>
      <c r="F151" s="319"/>
      <c r="G151" s="319"/>
      <c r="H151" s="319"/>
    </row>
    <row r="152" spans="3:8" s="314" customFormat="1" ht="19.5" customHeight="1">
      <c r="C152" s="319"/>
      <c r="D152" s="319"/>
      <c r="E152" s="319"/>
      <c r="F152" s="319"/>
      <c r="G152" s="319"/>
      <c r="H152" s="319"/>
    </row>
    <row r="153" spans="3:8" s="314" customFormat="1" ht="19.5" customHeight="1">
      <c r="C153" s="319"/>
      <c r="D153" s="319"/>
      <c r="E153" s="319"/>
      <c r="F153" s="319"/>
      <c r="G153" s="319"/>
      <c r="H153" s="319"/>
    </row>
    <row r="154" spans="3:8" s="314" customFormat="1" ht="19.5" customHeight="1">
      <c r="C154" s="319"/>
      <c r="D154" s="319"/>
      <c r="E154" s="319"/>
      <c r="F154" s="319"/>
      <c r="G154" s="319"/>
      <c r="H154" s="319"/>
    </row>
    <row r="155" spans="3:8" s="314" customFormat="1" ht="12.75">
      <c r="C155" s="319"/>
      <c r="D155" s="319"/>
      <c r="E155" s="319"/>
      <c r="F155" s="319"/>
      <c r="G155" s="319"/>
      <c r="H155" s="319"/>
    </row>
    <row r="156" spans="3:8" s="314" customFormat="1" ht="12.75">
      <c r="C156" s="319"/>
      <c r="D156" s="319"/>
      <c r="E156" s="319"/>
      <c r="F156" s="319"/>
      <c r="G156" s="319"/>
      <c r="H156" s="319"/>
    </row>
    <row r="157" spans="3:8" s="314" customFormat="1" ht="12.75">
      <c r="C157" s="319"/>
      <c r="D157" s="319"/>
      <c r="E157" s="319"/>
      <c r="F157" s="319"/>
      <c r="G157" s="319"/>
      <c r="H157" s="319"/>
    </row>
    <row r="158" spans="3:8" s="314" customFormat="1" ht="12.75">
      <c r="C158" s="319"/>
      <c r="D158" s="319"/>
      <c r="E158" s="319"/>
      <c r="F158" s="319"/>
      <c r="G158" s="319"/>
      <c r="H158" s="319"/>
    </row>
    <row r="159" spans="3:8" s="314" customFormat="1" ht="12.75">
      <c r="C159" s="319"/>
      <c r="D159" s="319"/>
      <c r="E159" s="319"/>
      <c r="F159" s="319"/>
      <c r="G159" s="319"/>
      <c r="H159" s="319"/>
    </row>
    <row r="160" spans="3:8" s="314" customFormat="1" ht="12.75">
      <c r="C160" s="319"/>
      <c r="D160" s="319"/>
      <c r="E160" s="319"/>
      <c r="F160" s="319"/>
      <c r="G160" s="319"/>
      <c r="H160" s="319"/>
    </row>
    <row r="161" spans="3:8" s="314" customFormat="1" ht="12.75">
      <c r="C161" s="319"/>
      <c r="D161" s="319"/>
      <c r="E161" s="319"/>
      <c r="F161" s="319"/>
      <c r="G161" s="319"/>
      <c r="H161" s="319"/>
    </row>
    <row r="162" spans="3:8" s="314" customFormat="1" ht="12.75">
      <c r="C162" s="319"/>
      <c r="D162" s="319"/>
      <c r="E162" s="319"/>
      <c r="F162" s="319"/>
      <c r="G162" s="319"/>
      <c r="H162" s="319"/>
    </row>
    <row r="163" spans="3:8" s="314" customFormat="1" ht="12.75">
      <c r="C163" s="319"/>
      <c r="D163" s="319"/>
      <c r="E163" s="319"/>
      <c r="F163" s="319"/>
      <c r="G163" s="309"/>
      <c r="H163" s="319"/>
    </row>
    <row r="164" spans="3:8" s="314" customFormat="1" ht="12.75">
      <c r="C164" s="319"/>
      <c r="D164" s="319"/>
      <c r="E164" s="319"/>
      <c r="F164" s="319"/>
      <c r="G164" s="309"/>
      <c r="H164" s="319"/>
    </row>
    <row r="165" spans="3:8" s="314" customFormat="1" ht="12.75">
      <c r="C165" s="319"/>
      <c r="D165" s="319"/>
      <c r="E165" s="319"/>
      <c r="F165" s="319"/>
      <c r="G165" s="309"/>
      <c r="H165" s="319"/>
    </row>
    <row r="166" spans="3:8" s="314" customFormat="1" ht="12.75">
      <c r="C166" s="319"/>
      <c r="D166" s="319"/>
      <c r="E166" s="319"/>
      <c r="F166" s="319"/>
      <c r="G166" s="309"/>
      <c r="H166" s="319"/>
    </row>
    <row r="167" spans="3:8" s="314" customFormat="1" ht="12.75">
      <c r="C167" s="319"/>
      <c r="D167" s="319"/>
      <c r="E167" s="319"/>
      <c r="F167" s="319"/>
      <c r="G167" s="309"/>
      <c r="H167" s="319"/>
    </row>
    <row r="168" spans="3:8" s="314" customFormat="1" ht="12.75">
      <c r="C168" s="319"/>
      <c r="D168" s="319"/>
      <c r="E168" s="319"/>
      <c r="F168" s="319"/>
      <c r="G168" s="309"/>
      <c r="H168" s="319"/>
    </row>
    <row r="169" spans="3:8" s="314" customFormat="1" ht="12.75">
      <c r="C169" s="319"/>
      <c r="D169" s="319"/>
      <c r="E169" s="319"/>
      <c r="F169" s="319"/>
      <c r="G169" s="309"/>
      <c r="H169" s="319"/>
    </row>
    <row r="170" spans="3:8" s="314" customFormat="1" ht="12.75">
      <c r="C170" s="319"/>
      <c r="D170" s="319"/>
      <c r="E170" s="319"/>
      <c r="F170" s="319"/>
      <c r="G170" s="309"/>
      <c r="H170" s="319"/>
    </row>
    <row r="171" spans="3:8" s="314" customFormat="1" ht="12.75">
      <c r="C171" s="319"/>
      <c r="D171" s="319"/>
      <c r="E171" s="319"/>
      <c r="F171" s="319"/>
      <c r="G171" s="309"/>
      <c r="H171" s="319"/>
    </row>
    <row r="172" spans="3:8" s="314" customFormat="1" ht="12.75">
      <c r="C172" s="309"/>
      <c r="D172" s="309"/>
      <c r="E172" s="309"/>
      <c r="F172" s="309"/>
      <c r="G172" s="309"/>
      <c r="H172" s="319"/>
    </row>
    <row r="173" spans="3:8" s="314" customFormat="1" ht="12.75">
      <c r="C173" s="309"/>
      <c r="D173" s="309"/>
      <c r="E173" s="309"/>
      <c r="F173" s="309"/>
      <c r="G173" s="309"/>
      <c r="H173" s="319"/>
    </row>
    <row r="174" spans="3:8" s="314" customFormat="1" ht="12.75">
      <c r="C174" s="309"/>
      <c r="D174" s="309"/>
      <c r="E174" s="309"/>
      <c r="F174" s="309"/>
      <c r="G174" s="309"/>
      <c r="H174" s="319"/>
    </row>
    <row r="175" spans="3:8" s="314" customFormat="1" ht="12.75">
      <c r="C175" s="309"/>
      <c r="D175" s="309"/>
      <c r="E175" s="309"/>
      <c r="F175" s="309"/>
      <c r="G175" s="309"/>
      <c r="H175" s="319"/>
    </row>
    <row r="176" spans="3:8" s="314" customFormat="1" ht="12.75">
      <c r="C176" s="309"/>
      <c r="D176" s="309"/>
      <c r="E176" s="309"/>
      <c r="F176" s="309"/>
      <c r="G176" s="309"/>
      <c r="H176" s="319"/>
    </row>
    <row r="177" spans="3:8" s="314" customFormat="1" ht="12.75">
      <c r="C177" s="309"/>
      <c r="D177" s="309"/>
      <c r="E177" s="309"/>
      <c r="F177" s="309"/>
      <c r="G177" s="309"/>
      <c r="H177" s="319"/>
    </row>
    <row r="178" spans="3:8" s="314" customFormat="1" ht="12.75">
      <c r="C178" s="309"/>
      <c r="D178" s="309"/>
      <c r="E178" s="309"/>
      <c r="F178" s="309"/>
      <c r="G178" s="309"/>
      <c r="H178" s="319"/>
    </row>
    <row r="179" spans="3:9" s="314" customFormat="1" ht="12.75">
      <c r="C179" s="309"/>
      <c r="D179" s="309"/>
      <c r="E179" s="309"/>
      <c r="F179" s="309"/>
      <c r="G179" s="309"/>
      <c r="H179" s="309"/>
      <c r="I179" s="308"/>
    </row>
    <row r="180" spans="3:8" ht="12.75">
      <c r="C180" s="309"/>
      <c r="D180" s="309"/>
      <c r="E180" s="309"/>
      <c r="F180" s="309"/>
      <c r="G180" s="309"/>
      <c r="H180" s="309"/>
    </row>
    <row r="181" spans="3:8" ht="12.75">
      <c r="C181" s="309"/>
      <c r="D181" s="309"/>
      <c r="E181" s="309"/>
      <c r="F181" s="309"/>
      <c r="G181" s="309"/>
      <c r="H181" s="309"/>
    </row>
    <row r="182" spans="3:8" ht="12.75">
      <c r="C182" s="309"/>
      <c r="D182" s="309"/>
      <c r="E182" s="309"/>
      <c r="F182" s="309"/>
      <c r="G182" s="309"/>
      <c r="H182" s="309"/>
    </row>
    <row r="183" spans="3:8" ht="12.75">
      <c r="C183" s="309"/>
      <c r="D183" s="309"/>
      <c r="E183" s="309"/>
      <c r="F183" s="309"/>
      <c r="G183" s="309"/>
      <c r="H183" s="309"/>
    </row>
    <row r="184" spans="3:8" ht="12.75">
      <c r="C184" s="309"/>
      <c r="D184" s="309"/>
      <c r="E184" s="309"/>
      <c r="F184" s="309"/>
      <c r="G184" s="309"/>
      <c r="H184" s="309"/>
    </row>
    <row r="185" spans="3:8" ht="12.75">
      <c r="C185" s="309"/>
      <c r="D185" s="309"/>
      <c r="E185" s="309"/>
      <c r="F185" s="309"/>
      <c r="G185" s="309"/>
      <c r="H185" s="309"/>
    </row>
    <row r="186" spans="3:8" ht="12.75">
      <c r="C186" s="309"/>
      <c r="D186" s="309"/>
      <c r="E186" s="309"/>
      <c r="F186" s="309"/>
      <c r="G186" s="309"/>
      <c r="H186" s="309"/>
    </row>
    <row r="187" spans="3:8" ht="12.75">
      <c r="C187" s="309"/>
      <c r="D187" s="309"/>
      <c r="E187" s="309"/>
      <c r="F187" s="309"/>
      <c r="G187" s="309"/>
      <c r="H187" s="309"/>
    </row>
    <row r="188" spans="3:8" ht="12.75">
      <c r="C188" s="309"/>
      <c r="D188" s="309"/>
      <c r="E188" s="309"/>
      <c r="F188" s="309"/>
      <c r="G188" s="309"/>
      <c r="H188" s="309"/>
    </row>
    <row r="189" spans="3:8" ht="12.75">
      <c r="C189" s="309"/>
      <c r="D189" s="309"/>
      <c r="E189" s="309"/>
      <c r="F189" s="309"/>
      <c r="G189" s="309"/>
      <c r="H189" s="309"/>
    </row>
    <row r="190" spans="3:8" ht="12.75">
      <c r="C190" s="309"/>
      <c r="D190" s="309"/>
      <c r="E190" s="309"/>
      <c r="F190" s="309"/>
      <c r="G190" s="309"/>
      <c r="H190" s="309"/>
    </row>
    <row r="191" spans="3:8" ht="12.75">
      <c r="C191" s="309"/>
      <c r="D191" s="309"/>
      <c r="E191" s="309"/>
      <c r="F191" s="309"/>
      <c r="G191" s="309"/>
      <c r="H191" s="309"/>
    </row>
    <row r="192" spans="3:8" ht="12.75">
      <c r="C192" s="309"/>
      <c r="D192" s="309"/>
      <c r="E192" s="309"/>
      <c r="F192" s="309"/>
      <c r="G192" s="309"/>
      <c r="H192" s="309"/>
    </row>
    <row r="193" spans="3:8" ht="12.75">
      <c r="C193" s="309"/>
      <c r="D193" s="309"/>
      <c r="E193" s="309"/>
      <c r="F193" s="309"/>
      <c r="G193" s="309"/>
      <c r="H193" s="309"/>
    </row>
    <row r="194" spans="3:8" ht="12.75">
      <c r="C194" s="309"/>
      <c r="D194" s="309"/>
      <c r="E194" s="309"/>
      <c r="F194" s="309"/>
      <c r="G194" s="309"/>
      <c r="H194" s="309"/>
    </row>
    <row r="195" spans="3:8" ht="12.75">
      <c r="C195" s="309"/>
      <c r="D195" s="309"/>
      <c r="E195" s="309"/>
      <c r="F195" s="309"/>
      <c r="G195" s="309"/>
      <c r="H195" s="309"/>
    </row>
    <row r="196" spans="3:8" ht="12.75">
      <c r="C196" s="309"/>
      <c r="D196" s="309"/>
      <c r="E196" s="309"/>
      <c r="F196" s="309"/>
      <c r="G196" s="309"/>
      <c r="H196" s="309"/>
    </row>
    <row r="197" spans="3:8" ht="12.75">
      <c r="C197" s="309"/>
      <c r="D197" s="309"/>
      <c r="E197" s="309"/>
      <c r="F197" s="309"/>
      <c r="G197" s="309"/>
      <c r="H197" s="309"/>
    </row>
    <row r="198" spans="3:8" ht="12.75">
      <c r="C198" s="309"/>
      <c r="D198" s="309"/>
      <c r="E198" s="309"/>
      <c r="F198" s="309"/>
      <c r="G198" s="309"/>
      <c r="H198" s="309"/>
    </row>
    <row r="199" spans="3:8" ht="12.75">
      <c r="C199" s="309"/>
      <c r="D199" s="309"/>
      <c r="E199" s="309"/>
      <c r="F199" s="309"/>
      <c r="G199" s="309"/>
      <c r="H199" s="309"/>
    </row>
    <row r="200" spans="3:8" ht="12.75">
      <c r="C200" s="309"/>
      <c r="D200" s="309"/>
      <c r="E200" s="309"/>
      <c r="F200" s="309"/>
      <c r="G200" s="309"/>
      <c r="H200" s="309"/>
    </row>
    <row r="201" spans="3:8" ht="12.75">
      <c r="C201" s="309"/>
      <c r="D201" s="309"/>
      <c r="E201" s="309"/>
      <c r="F201" s="309"/>
      <c r="G201" s="309"/>
      <c r="H201" s="309"/>
    </row>
    <row r="202" spans="3:8" ht="12.75">
      <c r="C202" s="309"/>
      <c r="D202" s="309"/>
      <c r="E202" s="309"/>
      <c r="F202" s="309"/>
      <c r="G202" s="309"/>
      <c r="H202" s="309"/>
    </row>
    <row r="203" spans="3:8" ht="12.75">
      <c r="C203" s="309"/>
      <c r="D203" s="309"/>
      <c r="E203" s="309"/>
      <c r="F203" s="309"/>
      <c r="G203" s="309"/>
      <c r="H203" s="309"/>
    </row>
    <row r="204" spans="3:8" ht="12.75">
      <c r="C204" s="309"/>
      <c r="D204" s="309"/>
      <c r="E204" s="309"/>
      <c r="F204" s="309"/>
      <c r="G204" s="309"/>
      <c r="H204" s="309"/>
    </row>
    <row r="205" spans="3:8" ht="12.75">
      <c r="C205" s="309"/>
      <c r="D205" s="309"/>
      <c r="E205" s="309"/>
      <c r="F205" s="309"/>
      <c r="G205" s="309"/>
      <c r="H205" s="309"/>
    </row>
    <row r="206" spans="3:8" ht="12.75">
      <c r="C206" s="309"/>
      <c r="D206" s="309"/>
      <c r="E206" s="309"/>
      <c r="F206" s="309"/>
      <c r="G206" s="309"/>
      <c r="H206" s="309"/>
    </row>
    <row r="207" spans="3:8" ht="12.75">
      <c r="C207" s="309"/>
      <c r="D207" s="309"/>
      <c r="E207" s="309"/>
      <c r="F207" s="309"/>
      <c r="G207" s="309"/>
      <c r="H207" s="309"/>
    </row>
    <row r="208" spans="3:8" ht="12.75">
      <c r="C208" s="309"/>
      <c r="D208" s="309"/>
      <c r="E208" s="309"/>
      <c r="F208" s="309"/>
      <c r="G208" s="309"/>
      <c r="H208" s="309"/>
    </row>
    <row r="209" spans="3:8" ht="12.75">
      <c r="C209" s="309"/>
      <c r="D209" s="309"/>
      <c r="E209" s="309"/>
      <c r="F209" s="309"/>
      <c r="G209" s="309"/>
      <c r="H209" s="309"/>
    </row>
    <row r="210" spans="3:8" ht="12.75">
      <c r="C210" s="309"/>
      <c r="D210" s="309"/>
      <c r="E210" s="309"/>
      <c r="F210" s="309"/>
      <c r="G210" s="309"/>
      <c r="H210" s="309"/>
    </row>
    <row r="211" spans="3:8" ht="12.75">
      <c r="C211" s="309"/>
      <c r="D211" s="309"/>
      <c r="E211" s="309"/>
      <c r="F211" s="309"/>
      <c r="G211" s="309"/>
      <c r="H211" s="309"/>
    </row>
    <row r="212" spans="3:8" ht="12.75">
      <c r="C212" s="309"/>
      <c r="D212" s="309"/>
      <c r="E212" s="309"/>
      <c r="F212" s="309"/>
      <c r="G212" s="309"/>
      <c r="H212" s="309"/>
    </row>
    <row r="213" spans="3:8" ht="12.75">
      <c r="C213" s="309"/>
      <c r="D213" s="309"/>
      <c r="E213" s="309"/>
      <c r="F213" s="309"/>
      <c r="G213" s="309"/>
      <c r="H213" s="309"/>
    </row>
    <row r="214" spans="3:8" ht="12.75">
      <c r="C214" s="309"/>
      <c r="D214" s="309"/>
      <c r="E214" s="309"/>
      <c r="F214" s="309"/>
      <c r="G214" s="309"/>
      <c r="H214" s="309"/>
    </row>
    <row r="215" spans="3:8" ht="12.75">
      <c r="C215" s="309"/>
      <c r="D215" s="309"/>
      <c r="E215" s="309"/>
      <c r="F215" s="309"/>
      <c r="G215" s="309"/>
      <c r="H215" s="309"/>
    </row>
    <row r="216" spans="3:8" ht="12.75">
      <c r="C216" s="309"/>
      <c r="D216" s="309"/>
      <c r="E216" s="309"/>
      <c r="F216" s="309"/>
      <c r="G216" s="309"/>
      <c r="H216" s="309"/>
    </row>
    <row r="217" spans="3:8" ht="12.75">
      <c r="C217" s="309"/>
      <c r="D217" s="309"/>
      <c r="E217" s="309"/>
      <c r="F217" s="309"/>
      <c r="G217" s="309"/>
      <c r="H217" s="309"/>
    </row>
    <row r="218" spans="3:8" ht="12.75">
      <c r="C218" s="309"/>
      <c r="D218" s="309"/>
      <c r="E218" s="309"/>
      <c r="F218" s="309"/>
      <c r="G218" s="309"/>
      <c r="H218" s="309"/>
    </row>
    <row r="219" spans="3:8" ht="12.75">
      <c r="C219" s="309"/>
      <c r="D219" s="309"/>
      <c r="E219" s="309"/>
      <c r="F219" s="309"/>
      <c r="G219" s="309"/>
      <c r="H219" s="309"/>
    </row>
    <row r="220" spans="3:8" ht="12.75">
      <c r="C220" s="309"/>
      <c r="D220" s="309"/>
      <c r="E220" s="309"/>
      <c r="F220" s="309"/>
      <c r="G220" s="309"/>
      <c r="H220" s="309"/>
    </row>
    <row r="221" spans="3:8" ht="12.75">
      <c r="C221" s="309"/>
      <c r="D221" s="309"/>
      <c r="E221" s="309"/>
      <c r="F221" s="309"/>
      <c r="G221" s="309"/>
      <c r="H221" s="309"/>
    </row>
    <row r="222" spans="3:8" ht="12.75">
      <c r="C222" s="309"/>
      <c r="D222" s="309"/>
      <c r="E222" s="309"/>
      <c r="F222" s="309"/>
      <c r="G222" s="309"/>
      <c r="H222" s="309"/>
    </row>
    <row r="223" spans="3:8" ht="12.75">
      <c r="C223" s="309"/>
      <c r="D223" s="309"/>
      <c r="E223" s="309"/>
      <c r="F223" s="309"/>
      <c r="G223" s="309"/>
      <c r="H223" s="309"/>
    </row>
    <row r="224" spans="3:8" ht="12.75">
      <c r="C224" s="309"/>
      <c r="D224" s="309"/>
      <c r="E224" s="309"/>
      <c r="F224" s="309"/>
      <c r="G224" s="309"/>
      <c r="H224" s="309"/>
    </row>
    <row r="225" spans="3:8" ht="12.75">
      <c r="C225" s="309"/>
      <c r="D225" s="309"/>
      <c r="E225" s="309"/>
      <c r="F225" s="309"/>
      <c r="G225" s="309"/>
      <c r="H225" s="309"/>
    </row>
    <row r="226" spans="3:8" ht="12.75">
      <c r="C226" s="309"/>
      <c r="D226" s="309"/>
      <c r="E226" s="309"/>
      <c r="F226" s="309"/>
      <c r="G226" s="309"/>
      <c r="H226" s="309"/>
    </row>
    <row r="227" spans="3:8" ht="12.75">
      <c r="C227" s="309"/>
      <c r="D227" s="309"/>
      <c r="E227" s="309"/>
      <c r="F227" s="309"/>
      <c r="G227" s="309"/>
      <c r="H227" s="309"/>
    </row>
    <row r="228" spans="3:8" ht="12.75">
      <c r="C228" s="309"/>
      <c r="D228" s="309"/>
      <c r="E228" s="309"/>
      <c r="F228" s="309"/>
      <c r="G228" s="309"/>
      <c r="H228" s="309"/>
    </row>
    <row r="229" spans="3:8" ht="12.75">
      <c r="C229" s="309"/>
      <c r="D229" s="309"/>
      <c r="E229" s="309"/>
      <c r="F229" s="309"/>
      <c r="G229" s="309"/>
      <c r="H229" s="309"/>
    </row>
    <row r="230" spans="3:8" ht="12.75">
      <c r="C230" s="309"/>
      <c r="D230" s="309"/>
      <c r="E230" s="309"/>
      <c r="F230" s="309"/>
      <c r="G230" s="309"/>
      <c r="H230" s="309"/>
    </row>
    <row r="231" spans="3:8" ht="12.75">
      <c r="C231" s="309"/>
      <c r="D231" s="309"/>
      <c r="E231" s="309"/>
      <c r="F231" s="309"/>
      <c r="G231" s="309"/>
      <c r="H231" s="309"/>
    </row>
    <row r="232" spans="3:8" ht="12.75">
      <c r="C232" s="309"/>
      <c r="D232" s="309"/>
      <c r="E232" s="309"/>
      <c r="F232" s="309"/>
      <c r="G232" s="309"/>
      <c r="H232" s="309"/>
    </row>
    <row r="233" spans="3:8" ht="12.75">
      <c r="C233" s="309"/>
      <c r="D233" s="309"/>
      <c r="E233" s="309"/>
      <c r="F233" s="309"/>
      <c r="G233" s="309"/>
      <c r="H233" s="309"/>
    </row>
    <row r="234" spans="3:8" ht="12.75">
      <c r="C234" s="309"/>
      <c r="D234" s="309"/>
      <c r="E234" s="309"/>
      <c r="F234" s="309"/>
      <c r="G234" s="309"/>
      <c r="H234" s="309"/>
    </row>
    <row r="235" spans="3:8" ht="12.75">
      <c r="C235" s="309"/>
      <c r="D235" s="309"/>
      <c r="E235" s="309"/>
      <c r="F235" s="309"/>
      <c r="G235" s="309"/>
      <c r="H235" s="309"/>
    </row>
    <row r="236" spans="3:8" ht="12.75">
      <c r="C236" s="309"/>
      <c r="D236" s="309"/>
      <c r="E236" s="309"/>
      <c r="F236" s="309"/>
      <c r="G236" s="309"/>
      <c r="H236" s="309"/>
    </row>
    <row r="237" spans="3:8" ht="12.75">
      <c r="C237" s="309"/>
      <c r="D237" s="309"/>
      <c r="E237" s="309"/>
      <c r="F237" s="309"/>
      <c r="G237" s="309"/>
      <c r="H237" s="309"/>
    </row>
    <row r="238" spans="3:8" ht="12.75">
      <c r="C238" s="309"/>
      <c r="D238" s="309"/>
      <c r="E238" s="309"/>
      <c r="F238" s="309"/>
      <c r="G238" s="309"/>
      <c r="H238" s="309"/>
    </row>
    <row r="239" spans="3:8" ht="12.75">
      <c r="C239" s="309"/>
      <c r="D239" s="309"/>
      <c r="E239" s="309"/>
      <c r="F239" s="309"/>
      <c r="G239" s="309"/>
      <c r="H239" s="309"/>
    </row>
    <row r="240" spans="3:8" ht="12.75">
      <c r="C240" s="309"/>
      <c r="D240" s="309"/>
      <c r="E240" s="309"/>
      <c r="F240" s="309"/>
      <c r="G240" s="309"/>
      <c r="H240" s="309"/>
    </row>
    <row r="241" spans="3:8" ht="12.75">
      <c r="C241" s="309"/>
      <c r="D241" s="309"/>
      <c r="E241" s="309"/>
      <c r="F241" s="309"/>
      <c r="G241" s="309"/>
      <c r="H241" s="309"/>
    </row>
    <row r="242" spans="3:8" ht="12.75">
      <c r="C242" s="309"/>
      <c r="D242" s="309"/>
      <c r="E242" s="309"/>
      <c r="F242" s="309"/>
      <c r="G242" s="309"/>
      <c r="H242" s="309"/>
    </row>
    <row r="243" spans="3:8" ht="12.75">
      <c r="C243" s="309"/>
      <c r="D243" s="309"/>
      <c r="E243" s="309"/>
      <c r="F243" s="309"/>
      <c r="G243" s="309"/>
      <c r="H243" s="309"/>
    </row>
    <row r="244" spans="3:8" ht="12.75">
      <c r="C244" s="309"/>
      <c r="D244" s="309"/>
      <c r="E244" s="309"/>
      <c r="F244" s="309"/>
      <c r="G244" s="309"/>
      <c r="H244" s="309"/>
    </row>
    <row r="245" spans="3:8" ht="12.75">
      <c r="C245" s="309"/>
      <c r="D245" s="309"/>
      <c r="E245" s="309"/>
      <c r="F245" s="309"/>
      <c r="G245" s="309"/>
      <c r="H245" s="309"/>
    </row>
    <row r="246" spans="3:8" ht="12.75">
      <c r="C246" s="309"/>
      <c r="D246" s="309"/>
      <c r="E246" s="309"/>
      <c r="F246" s="309"/>
      <c r="G246" s="309"/>
      <c r="H246" s="309"/>
    </row>
    <row r="247" spans="3:8" ht="12.75">
      <c r="C247" s="309"/>
      <c r="D247" s="309"/>
      <c r="E247" s="309"/>
      <c r="F247" s="309"/>
      <c r="G247" s="309"/>
      <c r="H247" s="309"/>
    </row>
    <row r="248" spans="3:8" ht="12.75">
      <c r="C248" s="309"/>
      <c r="D248" s="309"/>
      <c r="E248" s="309"/>
      <c r="F248" s="309"/>
      <c r="G248" s="309"/>
      <c r="H248" s="309"/>
    </row>
    <row r="249" spans="3:8" ht="12.75">
      <c r="C249" s="309"/>
      <c r="D249" s="309"/>
      <c r="E249" s="309"/>
      <c r="F249" s="309"/>
      <c r="G249" s="309"/>
      <c r="H249" s="309"/>
    </row>
    <row r="250" spans="3:8" ht="12.75">
      <c r="C250" s="309"/>
      <c r="D250" s="309"/>
      <c r="E250" s="309"/>
      <c r="F250" s="309"/>
      <c r="G250" s="309"/>
      <c r="H250" s="309"/>
    </row>
    <row r="251" spans="3:8" ht="12.75">
      <c r="C251" s="309"/>
      <c r="D251" s="309"/>
      <c r="E251" s="309"/>
      <c r="F251" s="309"/>
      <c r="G251" s="309"/>
      <c r="H251" s="309"/>
    </row>
    <row r="252" spans="3:8" ht="12.75">
      <c r="C252" s="309"/>
      <c r="D252" s="309"/>
      <c r="E252" s="309"/>
      <c r="F252" s="309"/>
      <c r="G252" s="309"/>
      <c r="H252" s="309"/>
    </row>
    <row r="253" spans="3:8" ht="12.75">
      <c r="C253" s="309"/>
      <c r="D253" s="309"/>
      <c r="E253" s="309"/>
      <c r="F253" s="309"/>
      <c r="G253" s="309"/>
      <c r="H253" s="309"/>
    </row>
    <row r="254" spans="3:8" ht="12.75">
      <c r="C254" s="309"/>
      <c r="D254" s="309"/>
      <c r="E254" s="309"/>
      <c r="F254" s="309"/>
      <c r="G254" s="309"/>
      <c r="H254" s="309"/>
    </row>
    <row r="255" spans="3:8" ht="12.75">
      <c r="C255" s="309"/>
      <c r="D255" s="309"/>
      <c r="E255" s="309"/>
      <c r="F255" s="309"/>
      <c r="G255" s="309"/>
      <c r="H255" s="309"/>
    </row>
    <row r="256" spans="3:8" ht="12.75">
      <c r="C256" s="309"/>
      <c r="D256" s="309"/>
      <c r="E256" s="309"/>
      <c r="F256" s="309"/>
      <c r="G256" s="309"/>
      <c r="H256" s="309"/>
    </row>
    <row r="257" spans="3:8" ht="12.75">
      <c r="C257" s="309"/>
      <c r="D257" s="309"/>
      <c r="E257" s="309"/>
      <c r="F257" s="309"/>
      <c r="G257" s="309"/>
      <c r="H257" s="309"/>
    </row>
    <row r="258" spans="3:8" ht="12.75">
      <c r="C258" s="309"/>
      <c r="D258" s="309"/>
      <c r="E258" s="309"/>
      <c r="F258" s="309"/>
      <c r="G258" s="309"/>
      <c r="H258" s="309"/>
    </row>
    <row r="259" spans="3:8" ht="12.75">
      <c r="C259" s="309"/>
      <c r="D259" s="309"/>
      <c r="E259" s="309"/>
      <c r="F259" s="309"/>
      <c r="G259" s="309"/>
      <c r="H259" s="309"/>
    </row>
    <row r="260" spans="3:8" ht="12.75">
      <c r="C260" s="309"/>
      <c r="D260" s="309"/>
      <c r="E260" s="309"/>
      <c r="F260" s="309"/>
      <c r="G260" s="309"/>
      <c r="H260" s="309"/>
    </row>
    <row r="261" spans="3:8" ht="12.75">
      <c r="C261" s="309"/>
      <c r="D261" s="309"/>
      <c r="E261" s="309"/>
      <c r="F261" s="309"/>
      <c r="G261" s="309"/>
      <c r="H261" s="309"/>
    </row>
    <row r="262" spans="3:8" ht="12.75">
      <c r="C262" s="309"/>
      <c r="D262" s="309"/>
      <c r="E262" s="309"/>
      <c r="F262" s="309"/>
      <c r="G262" s="309"/>
      <c r="H262" s="309"/>
    </row>
    <row r="263" spans="3:8" ht="12.75">
      <c r="C263" s="309"/>
      <c r="D263" s="309"/>
      <c r="E263" s="309"/>
      <c r="F263" s="309"/>
      <c r="G263" s="309"/>
      <c r="H263" s="309"/>
    </row>
    <row r="264" spans="3:8" ht="12.75">
      <c r="C264" s="309"/>
      <c r="D264" s="309"/>
      <c r="E264" s="309"/>
      <c r="F264" s="309"/>
      <c r="G264" s="309"/>
      <c r="H264" s="309"/>
    </row>
    <row r="265" spans="3:8" ht="12.75">
      <c r="C265" s="309"/>
      <c r="D265" s="309"/>
      <c r="E265" s="309"/>
      <c r="F265" s="309"/>
      <c r="G265" s="309"/>
      <c r="H265" s="309"/>
    </row>
  </sheetData>
  <sheetProtection/>
  <mergeCells count="12">
    <mergeCell ref="F32:F33"/>
    <mergeCell ref="G32:G33"/>
    <mergeCell ref="C32:C34"/>
    <mergeCell ref="D32:D33"/>
    <mergeCell ref="E32:E33"/>
    <mergeCell ref="F9:F10"/>
    <mergeCell ref="G9:G10"/>
    <mergeCell ref="B5:G5"/>
    <mergeCell ref="C9:C11"/>
    <mergeCell ref="C7:G7"/>
    <mergeCell ref="D9:D10"/>
    <mergeCell ref="E9:E10"/>
  </mergeCells>
  <printOptions horizontalCentered="1"/>
  <pageMargins left="0.3937007874015748" right="0.3937007874015748" top="0.7874015748031497" bottom="0.65" header="0.5118110236220472" footer="0.34"/>
  <pageSetup fitToHeight="1" fitToWidth="1" horizontalDpi="300" verticalDpi="300" orientation="portrait" paperSize="9" scale="75" r:id="rId4"/>
  <headerFooter alignWithMargins="0">
    <oddHeader>&amp;L&amp;"Arial,Standard"&amp;10Muster GmbH
Abteilung&amp;R&amp;"Arial,Standard"&amp;10T. Muster
01.03.02</oddHeader>
    <oddFooter>&amp;L&amp;"Arial,Standard"&amp;10&amp;A&amp;C&amp;"Arial,Standard"&amp;10Seite &amp;P&amp;R&amp;"Symbol,Standard"Ó&amp;"Arial,Standard"&amp;10 Haufe Mediengruppe</oddFooter>
  </headerFooter>
  <rowBreaks count="1" manualBreakCount="1">
    <brk id="43" min="1" max="7" man="1"/>
  </rowBreaks>
  <drawing r:id="rId3"/>
  <legacyDrawing r:id="rId2"/>
</worksheet>
</file>

<file path=xl/worksheets/sheet7.xml><?xml version="1.0" encoding="utf-8"?>
<worksheet xmlns="http://schemas.openxmlformats.org/spreadsheetml/2006/main" xmlns:r="http://schemas.openxmlformats.org/officeDocument/2006/relationships">
  <sheetPr codeName="Tabelle1">
    <pageSetUpPr fitToPage="1"/>
  </sheetPr>
  <dimension ref="A1:Q241"/>
  <sheetViews>
    <sheetView showGridLines="0" showRowColHeaders="0" zoomScale="85" zoomScaleNormal="85" zoomScalePageLayoutView="0" workbookViewId="0" topLeftCell="A19">
      <selection activeCell="I45" sqref="I45"/>
    </sheetView>
  </sheetViews>
  <sheetFormatPr defaultColWidth="12.57421875" defaultRowHeight="12.75"/>
  <cols>
    <col min="1" max="2" width="0.9921875" style="117" customWidth="1"/>
    <col min="3" max="3" width="16.7109375" style="117" customWidth="1"/>
    <col min="4" max="4" width="2.00390625" style="117" hidden="1" customWidth="1"/>
    <col min="5" max="5" width="31.421875" style="117" customWidth="1"/>
    <col min="6" max="6" width="4.28125" style="117" customWidth="1"/>
    <col min="7" max="7" width="21.421875" style="117" customWidth="1"/>
    <col min="8" max="8" width="9.7109375" style="117" customWidth="1"/>
    <col min="9" max="9" width="10.140625" style="117" customWidth="1"/>
    <col min="10" max="10" width="15.8515625" style="117" customWidth="1"/>
    <col min="11" max="12" width="0.9921875" style="117" customWidth="1"/>
    <col min="13" max="13" width="44.28125" style="117" customWidth="1"/>
    <col min="14" max="14" width="8.00390625" style="117" customWidth="1"/>
    <col min="15" max="15" width="20.140625" style="54" customWidth="1"/>
    <col min="16" max="16" width="12.57421875" style="387" customWidth="1"/>
    <col min="17" max="16384" width="12.57421875" style="117" customWidth="1"/>
  </cols>
  <sheetData>
    <row r="1" spans="1:12" s="381" customFormat="1" ht="0.75" customHeight="1">
      <c r="A1" s="379"/>
      <c r="B1" s="379"/>
      <c r="C1" s="379"/>
      <c r="D1" s="379"/>
      <c r="E1" s="379"/>
      <c r="F1" s="379"/>
      <c r="G1" s="379"/>
      <c r="H1" s="379"/>
      <c r="I1" s="379"/>
      <c r="J1" s="379"/>
      <c r="K1" s="379"/>
      <c r="L1" s="380"/>
    </row>
    <row r="2" spans="1:12" s="381" customFormat="1" ht="0.75" customHeight="1">
      <c r="A2" s="379"/>
      <c r="B2" s="382"/>
      <c r="C2" s="382"/>
      <c r="D2" s="382"/>
      <c r="E2" s="382"/>
      <c r="F2" s="382"/>
      <c r="G2" s="382"/>
      <c r="H2" s="382"/>
      <c r="I2" s="382"/>
      <c r="J2" s="382"/>
      <c r="K2" s="382"/>
      <c r="L2" s="380"/>
    </row>
    <row r="3" spans="1:12" s="381" customFormat="1" ht="0.75" customHeight="1">
      <c r="A3" s="379"/>
      <c r="B3" s="382"/>
      <c r="C3" s="382"/>
      <c r="D3" s="382"/>
      <c r="E3" s="382"/>
      <c r="F3" s="382"/>
      <c r="G3" s="382"/>
      <c r="H3" s="382"/>
      <c r="I3" s="382"/>
      <c r="J3" s="382"/>
      <c r="K3" s="382"/>
      <c r="L3" s="380"/>
    </row>
    <row r="4" spans="1:13" s="386" customFormat="1" ht="0.75" customHeight="1">
      <c r="A4" s="379"/>
      <c r="B4" s="383"/>
      <c r="C4" s="29"/>
      <c r="D4" s="384"/>
      <c r="E4" s="384"/>
      <c r="F4" s="384"/>
      <c r="G4" s="384"/>
      <c r="H4" s="384"/>
      <c r="I4" s="384"/>
      <c r="J4" s="384"/>
      <c r="K4" s="384"/>
      <c r="L4" s="380"/>
      <c r="M4" s="385"/>
    </row>
    <row r="5" spans="1:13" s="386" customFormat="1" ht="0.75" customHeight="1">
      <c r="A5" s="379"/>
      <c r="B5" s="691"/>
      <c r="C5" s="691"/>
      <c r="D5" s="691"/>
      <c r="E5" s="691"/>
      <c r="F5" s="691"/>
      <c r="G5" s="691"/>
      <c r="H5" s="379"/>
      <c r="I5" s="379"/>
      <c r="J5" s="379"/>
      <c r="K5" s="379"/>
      <c r="L5" s="380"/>
      <c r="M5" s="385"/>
    </row>
    <row r="6" spans="1:12" ht="15">
      <c r="A6" s="380"/>
      <c r="L6" s="380"/>
    </row>
    <row r="7" spans="1:17" ht="24.75" customHeight="1">
      <c r="A7" s="380"/>
      <c r="C7" s="712" t="s">
        <v>127</v>
      </c>
      <c r="D7" s="712"/>
      <c r="E7" s="712"/>
      <c r="F7" s="712"/>
      <c r="G7" s="712"/>
      <c r="H7" s="712"/>
      <c r="I7" s="712"/>
      <c r="J7" s="712"/>
      <c r="K7" s="388"/>
      <c r="L7" s="380"/>
      <c r="M7" s="388"/>
      <c r="N7" s="388"/>
      <c r="O7" s="388"/>
      <c r="P7" s="388"/>
      <c r="Q7" s="388"/>
    </row>
    <row r="8" spans="1:17" ht="18">
      <c r="A8" s="380"/>
      <c r="C8" s="389"/>
      <c r="D8" s="390"/>
      <c r="E8" s="389"/>
      <c r="F8" s="389"/>
      <c r="G8" s="391"/>
      <c r="H8" s="392"/>
      <c r="I8" s="389"/>
      <c r="J8" s="389"/>
      <c r="K8" s="388"/>
      <c r="L8" s="380"/>
      <c r="M8" s="388"/>
      <c r="N8" s="388"/>
      <c r="O8" s="388"/>
      <c r="P8" s="388"/>
      <c r="Q8" s="388"/>
    </row>
    <row r="9" spans="1:17" ht="9.75" customHeight="1">
      <c r="A9" s="380"/>
      <c r="C9" s="393"/>
      <c r="D9" s="393"/>
      <c r="E9" s="394"/>
      <c r="F9" s="393"/>
      <c r="G9" s="395"/>
      <c r="H9" s="396"/>
      <c r="I9" s="393"/>
      <c r="J9" s="393"/>
      <c r="K9" s="388"/>
      <c r="L9" s="380"/>
      <c r="M9" s="388"/>
      <c r="N9" s="388"/>
      <c r="O9" s="388"/>
      <c r="P9" s="388"/>
      <c r="Q9" s="388"/>
    </row>
    <row r="10" spans="1:17" ht="19.5" customHeight="1">
      <c r="A10" s="380"/>
      <c r="C10" s="68"/>
      <c r="D10" s="68"/>
      <c r="E10" s="82" t="s">
        <v>128</v>
      </c>
      <c r="F10" s="397"/>
      <c r="G10" s="713" t="s">
        <v>129</v>
      </c>
      <c r="H10" s="713"/>
      <c r="I10" s="714"/>
      <c r="J10" s="400"/>
      <c r="K10" s="388"/>
      <c r="L10" s="380"/>
      <c r="M10" s="388"/>
      <c r="N10" s="388"/>
      <c r="O10" s="388"/>
      <c r="P10" s="388"/>
      <c r="Q10" s="388"/>
    </row>
    <row r="11" spans="1:17" ht="19.5" customHeight="1">
      <c r="A11" s="380"/>
      <c r="C11" s="68"/>
      <c r="D11" s="68"/>
      <c r="E11" s="82" t="s">
        <v>130</v>
      </c>
      <c r="F11" s="401"/>
      <c r="G11" s="402">
        <v>120</v>
      </c>
      <c r="H11" s="398"/>
      <c r="I11" s="399"/>
      <c r="J11" s="400"/>
      <c r="K11" s="388"/>
      <c r="L11" s="380"/>
      <c r="M11" s="388"/>
      <c r="N11" s="388"/>
      <c r="O11" s="388"/>
      <c r="P11" s="388"/>
      <c r="Q11" s="388"/>
    </row>
    <row r="12" spans="1:17" ht="19.5" customHeight="1">
      <c r="A12" s="380"/>
      <c r="C12" s="68"/>
      <c r="D12" s="68"/>
      <c r="E12" s="82" t="s">
        <v>131</v>
      </c>
      <c r="F12" s="401"/>
      <c r="G12" s="403">
        <v>10000</v>
      </c>
      <c r="H12" s="398"/>
      <c r="I12" s="399"/>
      <c r="J12" s="400"/>
      <c r="K12" s="388"/>
      <c r="L12" s="380"/>
      <c r="M12" s="388"/>
      <c r="N12" s="388"/>
      <c r="O12" s="388"/>
      <c r="P12" s="388"/>
      <c r="Q12" s="388"/>
    </row>
    <row r="13" spans="1:17" ht="19.5" customHeight="1">
      <c r="A13" s="380"/>
      <c r="C13" s="68"/>
      <c r="D13" s="68"/>
      <c r="E13" s="404" t="s">
        <v>132</v>
      </c>
      <c r="F13" s="405"/>
      <c r="G13" s="406">
        <f>G42</f>
        <v>2159549.755832881</v>
      </c>
      <c r="H13" s="407"/>
      <c r="I13" s="408"/>
      <c r="J13" s="409"/>
      <c r="K13" s="388"/>
      <c r="L13" s="380"/>
      <c r="M13" s="388"/>
      <c r="N13" s="388"/>
      <c r="O13" s="388"/>
      <c r="P13" s="388"/>
      <c r="Q13" s="388"/>
    </row>
    <row r="14" spans="1:17" ht="9.75" customHeight="1">
      <c r="A14" s="380"/>
      <c r="C14" s="410"/>
      <c r="D14" s="411"/>
      <c r="E14" s="411"/>
      <c r="F14" s="411"/>
      <c r="G14" s="412"/>
      <c r="H14" s="413"/>
      <c r="I14" s="414"/>
      <c r="J14" s="409"/>
      <c r="K14" s="388"/>
      <c r="L14" s="380"/>
      <c r="M14" s="388"/>
      <c r="N14" s="388"/>
      <c r="O14" s="388"/>
      <c r="P14" s="388"/>
      <c r="Q14" s="388"/>
    </row>
    <row r="15" spans="1:17" ht="15">
      <c r="A15" s="380"/>
      <c r="C15" s="410"/>
      <c r="D15" s="410"/>
      <c r="E15" s="411"/>
      <c r="F15" s="411"/>
      <c r="G15" s="412"/>
      <c r="H15" s="413"/>
      <c r="I15" s="414"/>
      <c r="J15" s="409"/>
      <c r="K15" s="388"/>
      <c r="L15" s="380"/>
      <c r="M15" s="388"/>
      <c r="N15" s="388"/>
      <c r="O15" s="388"/>
      <c r="P15" s="388"/>
      <c r="Q15" s="388"/>
    </row>
    <row r="16" spans="1:17" ht="15">
      <c r="A16" s="380"/>
      <c r="C16" s="415" t="s">
        <v>133</v>
      </c>
      <c r="D16" s="416"/>
      <c r="E16" s="417" t="s">
        <v>134</v>
      </c>
      <c r="F16" s="418"/>
      <c r="G16" s="419" t="s">
        <v>53</v>
      </c>
      <c r="H16" s="420" t="s">
        <v>60</v>
      </c>
      <c r="I16" s="710" t="s">
        <v>135</v>
      </c>
      <c r="J16" s="711"/>
      <c r="K16" s="388"/>
      <c r="L16" s="380"/>
      <c r="M16" s="388"/>
      <c r="N16" s="388"/>
      <c r="O16" s="388"/>
      <c r="P16" s="388"/>
      <c r="Q16" s="388"/>
    </row>
    <row r="17" spans="1:17" ht="15">
      <c r="A17" s="380"/>
      <c r="C17" s="421"/>
      <c r="D17" s="411"/>
      <c r="E17" s="411"/>
      <c r="F17" s="411"/>
      <c r="G17" s="422"/>
      <c r="H17" s="423"/>
      <c r="I17" s="411"/>
      <c r="J17" s="424"/>
      <c r="K17" s="388"/>
      <c r="L17" s="380"/>
      <c r="M17" s="388"/>
      <c r="N17" s="388"/>
      <c r="O17" s="388"/>
      <c r="P17" s="388"/>
      <c r="Q17" s="388"/>
    </row>
    <row r="18" spans="1:17" ht="14.25">
      <c r="A18" s="380"/>
      <c r="C18" s="425"/>
      <c r="D18" s="426" t="s">
        <v>136</v>
      </c>
      <c r="E18" s="427" t="s">
        <v>137</v>
      </c>
      <c r="F18" s="427"/>
      <c r="G18" s="477">
        <f>G11*G12</f>
        <v>1200000</v>
      </c>
      <c r="H18" s="429"/>
      <c r="I18" s="427"/>
      <c r="J18" s="430"/>
      <c r="K18" s="388"/>
      <c r="L18" s="380"/>
      <c r="M18" s="388"/>
      <c r="N18" s="388"/>
      <c r="O18" s="388"/>
      <c r="P18" s="388"/>
      <c r="Q18" s="388"/>
    </row>
    <row r="19" spans="1:17" ht="14.25">
      <c r="A19" s="380"/>
      <c r="C19" s="431">
        <v>0.05</v>
      </c>
      <c r="D19" s="432"/>
      <c r="E19" s="433" t="s">
        <v>138</v>
      </c>
      <c r="F19" s="401"/>
      <c r="G19" s="478">
        <f>H19*G18</f>
        <v>60000</v>
      </c>
      <c r="H19" s="479">
        <f>C19</f>
        <v>0.05</v>
      </c>
      <c r="I19" s="427"/>
      <c r="J19" s="430"/>
      <c r="K19" s="388"/>
      <c r="L19" s="380"/>
      <c r="M19" s="388"/>
      <c r="N19" s="388"/>
      <c r="O19" s="388"/>
      <c r="P19" s="388"/>
      <c r="Q19" s="388"/>
    </row>
    <row r="20" spans="1:17" ht="14.25">
      <c r="A20" s="380"/>
      <c r="C20" s="435"/>
      <c r="D20" s="427"/>
      <c r="E20" s="436"/>
      <c r="F20" s="427"/>
      <c r="G20" s="428"/>
      <c r="H20" s="429"/>
      <c r="I20" s="427"/>
      <c r="J20" s="430"/>
      <c r="K20" s="388"/>
      <c r="L20" s="380"/>
      <c r="M20" s="388"/>
      <c r="N20" s="388"/>
      <c r="O20" s="388"/>
      <c r="P20" s="388"/>
      <c r="Q20" s="388"/>
    </row>
    <row r="21" spans="1:17" ht="14.25">
      <c r="A21" s="380"/>
      <c r="C21" s="435"/>
      <c r="D21" s="427"/>
      <c r="E21" s="426" t="s">
        <v>139</v>
      </c>
      <c r="F21" s="427"/>
      <c r="G21" s="477">
        <f>G18-G19</f>
        <v>1140000</v>
      </c>
      <c r="H21" s="429"/>
      <c r="I21" s="427"/>
      <c r="J21" s="430"/>
      <c r="K21" s="388"/>
      <c r="L21" s="380"/>
      <c r="M21" s="388"/>
      <c r="N21" s="388"/>
      <c r="O21" s="388"/>
      <c r="P21" s="388"/>
      <c r="Q21" s="388"/>
    </row>
    <row r="22" spans="1:17" ht="14.25">
      <c r="A22" s="380"/>
      <c r="C22" s="431">
        <v>0.03</v>
      </c>
      <c r="D22" s="432"/>
      <c r="E22" s="433" t="s">
        <v>140</v>
      </c>
      <c r="F22" s="401"/>
      <c r="G22" s="478">
        <f>H22*G21</f>
        <v>34200</v>
      </c>
      <c r="H22" s="479">
        <f>C22</f>
        <v>0.03</v>
      </c>
      <c r="I22" s="427"/>
      <c r="J22" s="430"/>
      <c r="K22" s="388"/>
      <c r="L22" s="380"/>
      <c r="M22" s="388"/>
      <c r="N22" s="388"/>
      <c r="O22" s="388"/>
      <c r="P22" s="388"/>
      <c r="Q22" s="388"/>
    </row>
    <row r="23" spans="1:17" ht="14.25">
      <c r="A23" s="380"/>
      <c r="C23" s="435"/>
      <c r="D23" s="427"/>
      <c r="E23" s="436"/>
      <c r="F23" s="427"/>
      <c r="G23" s="428"/>
      <c r="H23" s="429"/>
      <c r="I23" s="427"/>
      <c r="J23" s="430"/>
      <c r="K23" s="388"/>
      <c r="L23" s="380"/>
      <c r="M23" s="388"/>
      <c r="N23" s="388"/>
      <c r="O23" s="388"/>
      <c r="P23" s="388"/>
      <c r="Q23" s="388"/>
    </row>
    <row r="24" spans="1:17" ht="14.25">
      <c r="A24" s="380"/>
      <c r="C24" s="435"/>
      <c r="D24" s="427"/>
      <c r="E24" s="426" t="s">
        <v>141</v>
      </c>
      <c r="F24" s="427"/>
      <c r="G24" s="477">
        <f>G21-G22</f>
        <v>1105800</v>
      </c>
      <c r="H24" s="429"/>
      <c r="I24" s="427"/>
      <c r="J24" s="430"/>
      <c r="K24" s="388"/>
      <c r="L24" s="380"/>
      <c r="M24" s="388"/>
      <c r="N24" s="388"/>
      <c r="O24" s="388"/>
      <c r="P24" s="388"/>
      <c r="Q24" s="388"/>
    </row>
    <row r="25" spans="1:17" ht="14.25">
      <c r="A25" s="380"/>
      <c r="C25" s="437"/>
      <c r="D25" s="438"/>
      <c r="E25" s="433" t="s">
        <v>142</v>
      </c>
      <c r="F25" s="401"/>
      <c r="G25" s="478">
        <f>'Kostenplan. u. -trennung'!E27</f>
        <v>15000</v>
      </c>
      <c r="H25" s="434"/>
      <c r="I25" s="427"/>
      <c r="J25" s="430"/>
      <c r="K25" s="388"/>
      <c r="L25" s="380"/>
      <c r="M25" s="388"/>
      <c r="N25" s="388"/>
      <c r="O25" s="388"/>
      <c r="P25" s="388"/>
      <c r="Q25" s="388"/>
    </row>
    <row r="26" spans="1:17" ht="14.25">
      <c r="A26" s="380"/>
      <c r="C26" s="435"/>
      <c r="D26" s="427"/>
      <c r="E26" s="436"/>
      <c r="F26" s="427"/>
      <c r="G26" s="428"/>
      <c r="H26" s="429"/>
      <c r="I26" s="427"/>
      <c r="J26" s="430"/>
      <c r="K26" s="388"/>
      <c r="L26" s="380"/>
      <c r="M26" s="388"/>
      <c r="N26" s="388"/>
      <c r="O26" s="388"/>
      <c r="P26" s="388"/>
      <c r="Q26" s="388"/>
    </row>
    <row r="27" spans="1:17" ht="14.25">
      <c r="A27" s="380"/>
      <c r="C27" s="435"/>
      <c r="D27" s="427"/>
      <c r="E27" s="426" t="s">
        <v>143</v>
      </c>
      <c r="F27" s="427"/>
      <c r="G27" s="477">
        <f>G24+G25</f>
        <v>1120800</v>
      </c>
      <c r="H27" s="429"/>
      <c r="I27" s="439" t="s">
        <v>144</v>
      </c>
      <c r="J27" s="440"/>
      <c r="K27" s="388"/>
      <c r="L27" s="380"/>
      <c r="M27" s="388"/>
      <c r="N27" s="388"/>
      <c r="O27" s="388"/>
      <c r="P27" s="388"/>
      <c r="Q27" s="388"/>
    </row>
    <row r="28" spans="1:17" ht="14.25">
      <c r="A28" s="380"/>
      <c r="C28" s="437"/>
      <c r="D28" s="432"/>
      <c r="E28" s="433" t="s">
        <v>145</v>
      </c>
      <c r="F28" s="401"/>
      <c r="G28" s="478">
        <f>'Kostenplan. u. -trennung'!E43-'Kostenplan. u. -trennung'!E27</f>
        <v>518700</v>
      </c>
      <c r="H28" s="434"/>
      <c r="I28" s="441" t="s">
        <v>146</v>
      </c>
      <c r="J28" s="442"/>
      <c r="K28" s="388"/>
      <c r="L28" s="380"/>
      <c r="M28" s="388"/>
      <c r="N28" s="388"/>
      <c r="O28" s="388"/>
      <c r="P28" s="388"/>
      <c r="Q28" s="388"/>
    </row>
    <row r="29" spans="1:17" ht="14.25">
      <c r="A29" s="380"/>
      <c r="C29" s="435"/>
      <c r="D29" s="427"/>
      <c r="E29" s="436"/>
      <c r="F29" s="427"/>
      <c r="G29" s="428"/>
      <c r="H29" s="429"/>
      <c r="I29" s="443"/>
      <c r="J29" s="440"/>
      <c r="K29" s="388"/>
      <c r="L29" s="380"/>
      <c r="M29" s="388"/>
      <c r="N29" s="388"/>
      <c r="O29" s="388"/>
      <c r="P29" s="388"/>
      <c r="Q29" s="388"/>
    </row>
    <row r="30" spans="1:17" ht="14.25">
      <c r="A30" s="380"/>
      <c r="C30" s="435"/>
      <c r="D30" s="427"/>
      <c r="E30" s="426" t="s">
        <v>147</v>
      </c>
      <c r="F30" s="427"/>
      <c r="G30" s="477">
        <f>G27+G28</f>
        <v>1639500</v>
      </c>
      <c r="H30" s="429"/>
      <c r="I30" s="443"/>
      <c r="J30" s="440"/>
      <c r="K30" s="388"/>
      <c r="L30" s="380"/>
      <c r="M30" s="388"/>
      <c r="N30" s="388"/>
      <c r="O30" s="388"/>
      <c r="P30" s="388"/>
      <c r="Q30" s="388"/>
    </row>
    <row r="31" spans="1:17" ht="14.25">
      <c r="A31" s="380"/>
      <c r="C31" s="480">
        <f>'Kalk. Kosten'!F16</f>
        <v>0.02</v>
      </c>
      <c r="D31" s="432"/>
      <c r="E31" s="433" t="s">
        <v>148</v>
      </c>
      <c r="F31" s="401"/>
      <c r="G31" s="478">
        <f>C31*G30</f>
        <v>32790</v>
      </c>
      <c r="H31" s="481">
        <f>C31</f>
        <v>0.02</v>
      </c>
      <c r="I31" s="441" t="s">
        <v>149</v>
      </c>
      <c r="J31" s="442"/>
      <c r="K31" s="388"/>
      <c r="L31" s="380"/>
      <c r="M31" s="388"/>
      <c r="N31" s="388"/>
      <c r="O31" s="388"/>
      <c r="P31" s="388"/>
      <c r="Q31" s="388"/>
    </row>
    <row r="32" spans="1:17" ht="14.25">
      <c r="A32" s="380"/>
      <c r="C32" s="435"/>
      <c r="D32" s="427"/>
      <c r="E32" s="436"/>
      <c r="F32" s="427"/>
      <c r="G32" s="428"/>
      <c r="H32" s="444"/>
      <c r="I32" s="439"/>
      <c r="J32" s="440"/>
      <c r="K32" s="388"/>
      <c r="L32" s="380"/>
      <c r="M32" s="388"/>
      <c r="N32" s="388"/>
      <c r="O32" s="388"/>
      <c r="P32" s="388"/>
      <c r="Q32" s="388"/>
    </row>
    <row r="33" spans="1:17" ht="14.25">
      <c r="A33" s="380"/>
      <c r="C33" s="435"/>
      <c r="D33" s="427"/>
      <c r="E33" s="426" t="s">
        <v>150</v>
      </c>
      <c r="F33" s="427"/>
      <c r="G33" s="477">
        <f>G30+G31</f>
        <v>1672290</v>
      </c>
      <c r="H33" s="480">
        <f>H36-H34</f>
        <v>0.97</v>
      </c>
      <c r="I33" s="439"/>
      <c r="J33" s="440"/>
      <c r="K33" s="388"/>
      <c r="L33" s="380"/>
      <c r="M33" s="388"/>
      <c r="N33" s="388"/>
      <c r="O33" s="388"/>
      <c r="P33" s="388"/>
      <c r="Q33" s="388"/>
    </row>
    <row r="34" spans="1:17" ht="14.25">
      <c r="A34" s="380"/>
      <c r="C34" s="431">
        <v>0.03</v>
      </c>
      <c r="D34" s="432"/>
      <c r="E34" s="433" t="s">
        <v>151</v>
      </c>
      <c r="F34" s="401"/>
      <c r="G34" s="478">
        <f>G33*H34/H33</f>
        <v>51720.30927835051</v>
      </c>
      <c r="H34" s="479">
        <f>C34</f>
        <v>0.03</v>
      </c>
      <c r="I34" s="439" t="s">
        <v>152</v>
      </c>
      <c r="J34" s="440"/>
      <c r="K34" s="388"/>
      <c r="L34" s="380"/>
      <c r="M34" s="388"/>
      <c r="N34" s="388"/>
      <c r="O34" s="388"/>
      <c r="P34" s="388"/>
      <c r="Q34" s="388"/>
    </row>
    <row r="35" spans="1:17" ht="14.25">
      <c r="A35" s="380"/>
      <c r="C35" s="435"/>
      <c r="D35" s="427"/>
      <c r="E35" s="436"/>
      <c r="F35" s="427"/>
      <c r="G35" s="428"/>
      <c r="H35" s="429"/>
      <c r="I35" s="445"/>
      <c r="J35" s="440"/>
      <c r="K35" s="388"/>
      <c r="L35" s="380"/>
      <c r="M35" s="388"/>
      <c r="N35" s="388"/>
      <c r="O35" s="388"/>
      <c r="P35" s="388"/>
      <c r="Q35" s="388"/>
    </row>
    <row r="36" spans="1:17" ht="14.25">
      <c r="A36" s="380"/>
      <c r="C36" s="435"/>
      <c r="D36" s="427"/>
      <c r="E36" s="426" t="s">
        <v>153</v>
      </c>
      <c r="F36" s="427"/>
      <c r="G36" s="477">
        <f>G33+G34</f>
        <v>1724010.3092783506</v>
      </c>
      <c r="H36" s="429">
        <v>1</v>
      </c>
      <c r="I36" s="482">
        <f>I39-I37</f>
        <v>0.95</v>
      </c>
      <c r="J36" s="440"/>
      <c r="K36" s="388"/>
      <c r="L36" s="380"/>
      <c r="M36" s="388"/>
      <c r="N36" s="388"/>
      <c r="O36" s="388"/>
      <c r="P36" s="388"/>
      <c r="Q36" s="388"/>
    </row>
    <row r="37" spans="1:17" ht="13.5">
      <c r="A37" s="380"/>
      <c r="C37" s="431">
        <v>0.05</v>
      </c>
      <c r="D37" s="432"/>
      <c r="E37" s="433" t="s">
        <v>154</v>
      </c>
      <c r="F37" s="401"/>
      <c r="G37" s="478">
        <f>G36*I37/I36</f>
        <v>90737.38469886057</v>
      </c>
      <c r="H37" s="434"/>
      <c r="I37" s="483">
        <f>C37</f>
        <v>0.05</v>
      </c>
      <c r="J37" s="446" t="s">
        <v>152</v>
      </c>
      <c r="K37" s="388"/>
      <c r="L37" s="380"/>
      <c r="M37" s="388"/>
      <c r="N37" s="388"/>
      <c r="O37" s="388"/>
      <c r="P37" s="388"/>
      <c r="Q37" s="388"/>
    </row>
    <row r="38" spans="1:17" ht="13.5">
      <c r="A38" s="380"/>
      <c r="C38" s="435"/>
      <c r="D38" s="427"/>
      <c r="E38" s="436"/>
      <c r="F38" s="427"/>
      <c r="G38" s="428"/>
      <c r="H38" s="429"/>
      <c r="I38" s="445"/>
      <c r="J38" s="447"/>
      <c r="K38" s="388"/>
      <c r="L38" s="380"/>
      <c r="M38" s="448"/>
      <c r="N38" s="388"/>
      <c r="O38" s="388"/>
      <c r="P38" s="388"/>
      <c r="Q38" s="388"/>
    </row>
    <row r="39" spans="1:17" ht="13.5">
      <c r="A39" s="380"/>
      <c r="C39" s="435"/>
      <c r="D39" s="427"/>
      <c r="E39" s="426" t="s">
        <v>155</v>
      </c>
      <c r="F39" s="427"/>
      <c r="G39" s="477">
        <f>G36+G37</f>
        <v>1814747.6939772111</v>
      </c>
      <c r="H39" s="429" t="s">
        <v>74</v>
      </c>
      <c r="I39" s="445">
        <v>1</v>
      </c>
      <c r="J39" s="447"/>
      <c r="K39" s="388"/>
      <c r="L39" s="380"/>
      <c r="M39" s="388"/>
      <c r="N39" s="388"/>
      <c r="O39" s="388"/>
      <c r="P39" s="388"/>
      <c r="Q39" s="388"/>
    </row>
    <row r="40" spans="1:17" ht="13.5">
      <c r="A40" s="380"/>
      <c r="C40" s="431">
        <v>0.19</v>
      </c>
      <c r="D40" s="432"/>
      <c r="E40" s="433" t="s">
        <v>156</v>
      </c>
      <c r="F40" s="401"/>
      <c r="G40" s="478">
        <f>I40*G39</f>
        <v>344802.0618556701</v>
      </c>
      <c r="H40" s="434"/>
      <c r="I40" s="484">
        <f>C40</f>
        <v>0.19</v>
      </c>
      <c r="J40" s="449"/>
      <c r="K40" s="388"/>
      <c r="L40" s="380"/>
      <c r="M40" s="388"/>
      <c r="N40" s="388"/>
      <c r="O40" s="388"/>
      <c r="P40" s="388"/>
      <c r="Q40" s="388"/>
    </row>
    <row r="41" spans="1:17" ht="13.5">
      <c r="A41" s="380"/>
      <c r="C41" s="435"/>
      <c r="D41" s="427"/>
      <c r="E41" s="436"/>
      <c r="F41" s="427"/>
      <c r="G41" s="428"/>
      <c r="H41" s="429"/>
      <c r="I41" s="450"/>
      <c r="J41" s="447"/>
      <c r="K41" s="388"/>
      <c r="L41" s="380"/>
      <c r="M41" s="388"/>
      <c r="N41" s="388"/>
      <c r="O41" s="388"/>
      <c r="P41" s="388"/>
      <c r="Q41" s="388"/>
    </row>
    <row r="42" spans="1:17" ht="13.5">
      <c r="A42" s="380"/>
      <c r="C42" s="435"/>
      <c r="D42" s="426" t="s">
        <v>132</v>
      </c>
      <c r="E42" s="427" t="s">
        <v>132</v>
      </c>
      <c r="F42" s="427"/>
      <c r="G42" s="477">
        <f>G39+G40</f>
        <v>2159549.755832881</v>
      </c>
      <c r="H42" s="429"/>
      <c r="I42" s="485">
        <f>I39+I40</f>
        <v>1.19</v>
      </c>
      <c r="J42" s="451" t="s">
        <v>157</v>
      </c>
      <c r="K42" s="388"/>
      <c r="L42" s="380"/>
      <c r="M42" s="388"/>
      <c r="N42" s="388"/>
      <c r="O42" s="388"/>
      <c r="P42" s="388"/>
      <c r="Q42" s="388"/>
    </row>
    <row r="43" spans="1:17" ht="13.5">
      <c r="A43" s="380"/>
      <c r="C43" s="452"/>
      <c r="D43" s="427"/>
      <c r="E43" s="426" t="s">
        <v>158</v>
      </c>
      <c r="F43" s="427"/>
      <c r="G43" s="486">
        <f>G12</f>
        <v>10000</v>
      </c>
      <c r="H43" s="434"/>
      <c r="I43" s="453"/>
      <c r="J43" s="446" t="s">
        <v>159</v>
      </c>
      <c r="K43" s="388"/>
      <c r="L43" s="380"/>
      <c r="M43" s="388"/>
      <c r="N43" s="388"/>
      <c r="O43" s="388"/>
      <c r="P43" s="388"/>
      <c r="Q43" s="388"/>
    </row>
    <row r="44" spans="1:17" ht="13.5">
      <c r="A44" s="380"/>
      <c r="C44" s="454"/>
      <c r="D44" s="405"/>
      <c r="E44" s="455" t="s">
        <v>160</v>
      </c>
      <c r="F44" s="407"/>
      <c r="G44" s="456">
        <f>IF(G43=0,0,G42/G43)</f>
        <v>215.95497558328813</v>
      </c>
      <c r="H44" s="454"/>
      <c r="I44" s="405"/>
      <c r="J44" s="457"/>
      <c r="K44" s="388"/>
      <c r="L44" s="380"/>
      <c r="M44" s="388"/>
      <c r="N44" s="388"/>
      <c r="O44" s="388"/>
      <c r="P44" s="388"/>
      <c r="Q44" s="388"/>
    </row>
    <row r="45" spans="1:17" ht="13.5">
      <c r="A45" s="380"/>
      <c r="C45" s="409"/>
      <c r="D45" s="409"/>
      <c r="E45" s="409"/>
      <c r="F45" s="409"/>
      <c r="G45" s="409"/>
      <c r="H45" s="409"/>
      <c r="I45" s="409"/>
      <c r="J45" s="458"/>
      <c r="K45" s="388"/>
      <c r="L45" s="380"/>
      <c r="M45" s="388"/>
      <c r="N45" s="388"/>
      <c r="O45" s="388"/>
      <c r="P45" s="388"/>
      <c r="Q45" s="388"/>
    </row>
    <row r="46" spans="1:17" ht="14.25" thickBot="1">
      <c r="A46" s="380"/>
      <c r="C46" s="409"/>
      <c r="D46" s="409"/>
      <c r="E46" s="409"/>
      <c r="F46" s="409"/>
      <c r="G46" s="409"/>
      <c r="H46" s="409"/>
      <c r="I46" s="409"/>
      <c r="J46" s="458"/>
      <c r="K46" s="388"/>
      <c r="L46" s="380"/>
      <c r="M46" s="388"/>
      <c r="N46" s="388"/>
      <c r="O46" s="388"/>
      <c r="P46" s="388"/>
      <c r="Q46" s="388"/>
    </row>
    <row r="47" spans="1:17" ht="13.5">
      <c r="A47" s="380"/>
      <c r="C47" s="409"/>
      <c r="D47" s="409"/>
      <c r="E47" s="459" t="s">
        <v>132</v>
      </c>
      <c r="F47" s="460"/>
      <c r="G47" s="461">
        <f>G42</f>
        <v>2159549.755832881</v>
      </c>
      <c r="H47" s="409"/>
      <c r="I47" s="409"/>
      <c r="J47" s="458"/>
      <c r="K47" s="388"/>
      <c r="L47" s="380"/>
      <c r="M47" s="388"/>
      <c r="N47" s="388"/>
      <c r="O47" s="388"/>
      <c r="P47" s="388"/>
      <c r="Q47" s="388"/>
    </row>
    <row r="48" spans="1:17" ht="13.5">
      <c r="A48" s="380"/>
      <c r="C48" s="409"/>
      <c r="D48" s="409"/>
      <c r="E48" s="462" t="s">
        <v>161</v>
      </c>
      <c r="F48" s="463"/>
      <c r="G48" s="464">
        <f>G27</f>
        <v>1120800</v>
      </c>
      <c r="H48" s="409"/>
      <c r="I48" s="409"/>
      <c r="J48" s="409"/>
      <c r="K48" s="388"/>
      <c r="L48" s="380"/>
      <c r="M48" s="388"/>
      <c r="N48" s="388"/>
      <c r="O48" s="388"/>
      <c r="P48" s="388"/>
      <c r="Q48" s="388"/>
    </row>
    <row r="49" spans="1:17" ht="13.5">
      <c r="A49" s="380"/>
      <c r="C49" s="409"/>
      <c r="D49" s="409"/>
      <c r="E49" s="465" t="s">
        <v>162</v>
      </c>
      <c r="F49" s="466"/>
      <c r="G49" s="467">
        <f>G47-G48</f>
        <v>1038749.7558328812</v>
      </c>
      <c r="H49" s="409"/>
      <c r="I49" s="409"/>
      <c r="J49" s="409"/>
      <c r="K49" s="388"/>
      <c r="L49" s="380"/>
      <c r="M49" s="388"/>
      <c r="N49" s="388"/>
      <c r="O49" s="388"/>
      <c r="P49" s="388"/>
      <c r="Q49" s="388"/>
    </row>
    <row r="50" spans="1:17" ht="6" customHeight="1">
      <c r="A50" s="380"/>
      <c r="C50" s="409"/>
      <c r="D50" s="409"/>
      <c r="E50" s="465"/>
      <c r="F50" s="466"/>
      <c r="G50" s="468"/>
      <c r="H50" s="409"/>
      <c r="I50" s="409"/>
      <c r="J50" s="409"/>
      <c r="K50" s="388"/>
      <c r="L50" s="380"/>
      <c r="M50" s="388"/>
      <c r="N50" s="388"/>
      <c r="O50" s="388"/>
      <c r="P50" s="388"/>
      <c r="Q50" s="388"/>
    </row>
    <row r="51" spans="1:17" ht="13.5">
      <c r="A51" s="380"/>
      <c r="C51" s="409"/>
      <c r="D51" s="409"/>
      <c r="E51" s="469" t="s">
        <v>163</v>
      </c>
      <c r="F51" s="466"/>
      <c r="G51" s="470">
        <f>IF(G49=0,0,G49/G47)</f>
        <v>0.4810029280535205</v>
      </c>
      <c r="H51" s="409"/>
      <c r="I51" s="409"/>
      <c r="J51" s="409"/>
      <c r="K51" s="388"/>
      <c r="L51" s="380"/>
      <c r="M51" s="388"/>
      <c r="N51" s="388"/>
      <c r="O51" s="388"/>
      <c r="P51" s="388"/>
      <c r="Q51" s="388"/>
    </row>
    <row r="52" spans="1:17" ht="14.25" thickBot="1">
      <c r="A52" s="380"/>
      <c r="C52" s="409"/>
      <c r="D52" s="409"/>
      <c r="E52" s="471" t="s">
        <v>164</v>
      </c>
      <c r="F52" s="472"/>
      <c r="G52" s="473">
        <f>IF(G48=0,0,G49/G48)</f>
        <v>0.9267931440336199</v>
      </c>
      <c r="H52" s="409"/>
      <c r="I52" s="409"/>
      <c r="J52" s="409"/>
      <c r="K52" s="388"/>
      <c r="L52" s="380"/>
      <c r="M52" s="388"/>
      <c r="N52" s="388"/>
      <c r="O52" s="388"/>
      <c r="P52" s="388"/>
      <c r="Q52" s="388"/>
    </row>
    <row r="53" spans="1:17" ht="15">
      <c r="A53" s="380"/>
      <c r="C53" s="474"/>
      <c r="D53" s="474"/>
      <c r="E53" s="474"/>
      <c r="F53" s="474"/>
      <c r="G53" s="474"/>
      <c r="H53" s="474"/>
      <c r="I53" s="474"/>
      <c r="J53" s="474"/>
      <c r="K53" s="388"/>
      <c r="L53" s="380"/>
      <c r="M53" s="388"/>
      <c r="N53" s="388"/>
      <c r="O53" s="388"/>
      <c r="P53" s="388"/>
      <c r="Q53" s="388"/>
    </row>
    <row r="54" spans="1:17" ht="3.75" customHeight="1">
      <c r="A54" s="380"/>
      <c r="B54" s="380"/>
      <c r="C54" s="380"/>
      <c r="D54" s="380"/>
      <c r="E54" s="380"/>
      <c r="F54" s="380"/>
      <c r="G54" s="380"/>
      <c r="H54" s="380"/>
      <c r="I54" s="380"/>
      <c r="J54" s="380"/>
      <c r="K54" s="380"/>
      <c r="L54" s="380"/>
      <c r="M54" s="388"/>
      <c r="N54" s="388"/>
      <c r="O54" s="59"/>
      <c r="P54" s="475"/>
      <c r="Q54" s="388"/>
    </row>
    <row r="55" spans="3:17" ht="15">
      <c r="C55" s="60"/>
      <c r="D55" s="60"/>
      <c r="E55" s="60"/>
      <c r="F55" s="60"/>
      <c r="G55" s="60"/>
      <c r="H55" s="60"/>
      <c r="I55" s="60"/>
      <c r="J55" s="60"/>
      <c r="K55" s="388"/>
      <c r="L55" s="388"/>
      <c r="M55" s="388"/>
      <c r="N55" s="388"/>
      <c r="O55" s="59"/>
      <c r="P55" s="475"/>
      <c r="Q55" s="388"/>
    </row>
    <row r="56" spans="3:17" ht="15">
      <c r="C56" s="60"/>
      <c r="D56" s="60"/>
      <c r="E56" s="60"/>
      <c r="F56" s="60"/>
      <c r="G56" s="60"/>
      <c r="H56" s="60"/>
      <c r="I56" s="60"/>
      <c r="J56" s="60"/>
      <c r="K56" s="388"/>
      <c r="L56" s="388"/>
      <c r="M56" s="388"/>
      <c r="N56" s="388"/>
      <c r="O56" s="59"/>
      <c r="P56" s="475"/>
      <c r="Q56" s="388"/>
    </row>
    <row r="57" spans="3:17" ht="15">
      <c r="C57" s="60"/>
      <c r="D57" s="60"/>
      <c r="E57" s="60"/>
      <c r="F57" s="60"/>
      <c r="G57" s="60"/>
      <c r="H57" s="60"/>
      <c r="I57" s="60"/>
      <c r="J57" s="60"/>
      <c r="K57" s="388"/>
      <c r="L57" s="388"/>
      <c r="M57" s="388"/>
      <c r="N57" s="388"/>
      <c r="O57" s="59"/>
      <c r="P57" s="475"/>
      <c r="Q57" s="388"/>
    </row>
    <row r="58" spans="3:17" ht="15">
      <c r="C58" s="60"/>
      <c r="D58" s="60"/>
      <c r="E58" s="60"/>
      <c r="F58" s="60"/>
      <c r="G58" s="60"/>
      <c r="H58" s="60"/>
      <c r="I58" s="60"/>
      <c r="J58" s="60"/>
      <c r="K58" s="388"/>
      <c r="L58" s="388"/>
      <c r="M58" s="388"/>
      <c r="N58" s="388"/>
      <c r="O58" s="59"/>
      <c r="P58" s="475"/>
      <c r="Q58" s="388"/>
    </row>
    <row r="59" spans="3:17" ht="15">
      <c r="C59" s="60"/>
      <c r="D59" s="60"/>
      <c r="E59" s="60"/>
      <c r="F59" s="60"/>
      <c r="G59" s="60"/>
      <c r="H59" s="60"/>
      <c r="I59" s="60"/>
      <c r="J59" s="60"/>
      <c r="K59" s="388"/>
      <c r="L59" s="388"/>
      <c r="M59" s="388"/>
      <c r="N59" s="388"/>
      <c r="O59" s="59"/>
      <c r="P59" s="475"/>
      <c r="Q59" s="388"/>
    </row>
    <row r="60" spans="3:10" ht="15">
      <c r="C60" s="61"/>
      <c r="D60" s="61"/>
      <c r="E60" s="61"/>
      <c r="F60" s="61"/>
      <c r="G60" s="61"/>
      <c r="H60" s="61"/>
      <c r="I60" s="61"/>
      <c r="J60" s="61"/>
    </row>
    <row r="61" spans="3:10" ht="15">
      <c r="C61" s="61"/>
      <c r="D61" s="61"/>
      <c r="E61" s="61"/>
      <c r="F61" s="61"/>
      <c r="G61" s="61"/>
      <c r="H61" s="61"/>
      <c r="I61" s="61"/>
      <c r="J61" s="61"/>
    </row>
    <row r="62" spans="3:10" ht="15">
      <c r="C62" s="61"/>
      <c r="D62" s="61"/>
      <c r="E62" s="61"/>
      <c r="F62" s="61"/>
      <c r="G62" s="61"/>
      <c r="H62" s="61"/>
      <c r="I62" s="61"/>
      <c r="J62" s="61"/>
    </row>
    <row r="63" spans="3:10" ht="15">
      <c r="C63" s="61"/>
      <c r="D63" s="61"/>
      <c r="E63" s="61"/>
      <c r="F63" s="61"/>
      <c r="G63" s="61"/>
      <c r="H63" s="61"/>
      <c r="I63" s="61"/>
      <c r="J63" s="61"/>
    </row>
    <row r="64" spans="3:10" ht="15">
      <c r="C64" s="61"/>
      <c r="D64" s="61"/>
      <c r="E64" s="61"/>
      <c r="F64" s="61"/>
      <c r="G64" s="61"/>
      <c r="H64" s="61"/>
      <c r="I64" s="61"/>
      <c r="J64" s="61"/>
    </row>
    <row r="65" spans="3:10" ht="15">
      <c r="C65" s="61"/>
      <c r="D65" s="61"/>
      <c r="E65" s="61"/>
      <c r="F65" s="61"/>
      <c r="G65" s="61"/>
      <c r="H65" s="61"/>
      <c r="I65" s="61"/>
      <c r="J65" s="61"/>
    </row>
    <row r="66" spans="3:10" ht="15">
      <c r="C66" s="61"/>
      <c r="D66" s="61"/>
      <c r="E66" s="61"/>
      <c r="F66" s="61"/>
      <c r="G66" s="61"/>
      <c r="H66" s="61"/>
      <c r="I66" s="61"/>
      <c r="J66" s="61"/>
    </row>
    <row r="67" spans="3:10" ht="15">
      <c r="C67" s="61"/>
      <c r="D67" s="61"/>
      <c r="E67" s="61"/>
      <c r="F67" s="61"/>
      <c r="G67" s="61"/>
      <c r="H67" s="61"/>
      <c r="I67" s="61"/>
      <c r="J67" s="61"/>
    </row>
    <row r="68" spans="3:10" ht="15">
      <c r="C68" s="61"/>
      <c r="D68" s="61"/>
      <c r="E68" s="61"/>
      <c r="F68" s="61"/>
      <c r="G68" s="61"/>
      <c r="H68" s="61"/>
      <c r="I68" s="61"/>
      <c r="J68" s="61"/>
    </row>
    <row r="69" spans="3:10" ht="15">
      <c r="C69" s="61"/>
      <c r="D69" s="61"/>
      <c r="E69" s="61"/>
      <c r="F69" s="61"/>
      <c r="G69" s="61"/>
      <c r="H69" s="61"/>
      <c r="I69" s="61"/>
      <c r="J69" s="61"/>
    </row>
    <row r="70" spans="3:10" ht="15">
      <c r="C70" s="61"/>
      <c r="D70" s="61"/>
      <c r="E70" s="61"/>
      <c r="F70" s="61"/>
      <c r="G70" s="61"/>
      <c r="H70" s="61"/>
      <c r="I70" s="61"/>
      <c r="J70" s="61"/>
    </row>
    <row r="71" spans="3:10" ht="15">
      <c r="C71" s="61"/>
      <c r="D71" s="61"/>
      <c r="E71" s="61"/>
      <c r="F71" s="61"/>
      <c r="G71" s="61"/>
      <c r="H71" s="61"/>
      <c r="I71" s="61"/>
      <c r="J71" s="61"/>
    </row>
    <row r="72" spans="3:10" ht="15">
      <c r="C72" s="61"/>
      <c r="D72" s="61"/>
      <c r="E72" s="61"/>
      <c r="F72" s="61"/>
      <c r="G72" s="61"/>
      <c r="H72" s="61"/>
      <c r="I72" s="61"/>
      <c r="J72" s="61"/>
    </row>
    <row r="73" spans="3:10" ht="15">
      <c r="C73" s="61"/>
      <c r="D73" s="61"/>
      <c r="E73" s="61"/>
      <c r="F73" s="61"/>
      <c r="G73" s="61"/>
      <c r="H73" s="61"/>
      <c r="I73" s="61"/>
      <c r="J73" s="61"/>
    </row>
    <row r="74" spans="3:10" ht="15">
      <c r="C74" s="61"/>
      <c r="D74" s="61"/>
      <c r="E74" s="61"/>
      <c r="F74" s="61"/>
      <c r="G74" s="61"/>
      <c r="H74" s="61"/>
      <c r="I74" s="61"/>
      <c r="J74" s="61"/>
    </row>
    <row r="75" spans="3:10" ht="15">
      <c r="C75" s="61"/>
      <c r="D75" s="61"/>
      <c r="E75" s="61"/>
      <c r="F75" s="61"/>
      <c r="G75" s="61"/>
      <c r="H75" s="61"/>
      <c r="I75" s="61"/>
      <c r="J75" s="61"/>
    </row>
    <row r="76" spans="3:10" ht="15">
      <c r="C76" s="61"/>
      <c r="D76" s="61"/>
      <c r="E76" s="61"/>
      <c r="F76" s="61"/>
      <c r="G76" s="61"/>
      <c r="H76" s="61"/>
      <c r="I76" s="61"/>
      <c r="J76" s="61"/>
    </row>
    <row r="77" spans="3:10" ht="15">
      <c r="C77" s="61"/>
      <c r="D77" s="61"/>
      <c r="E77" s="61"/>
      <c r="F77" s="61"/>
      <c r="G77" s="61"/>
      <c r="H77" s="61"/>
      <c r="I77" s="61"/>
      <c r="J77" s="61"/>
    </row>
    <row r="78" spans="3:10" ht="15">
      <c r="C78" s="61"/>
      <c r="D78" s="61"/>
      <c r="E78" s="61"/>
      <c r="F78" s="61"/>
      <c r="G78" s="61"/>
      <c r="H78" s="61"/>
      <c r="I78" s="61"/>
      <c r="J78" s="61"/>
    </row>
    <row r="79" spans="3:10" ht="15">
      <c r="C79" s="61"/>
      <c r="D79" s="61"/>
      <c r="E79" s="61"/>
      <c r="F79" s="61"/>
      <c r="G79" s="61"/>
      <c r="H79" s="61"/>
      <c r="I79" s="61"/>
      <c r="J79" s="61"/>
    </row>
    <row r="80" spans="3:10" ht="15">
      <c r="C80" s="61"/>
      <c r="D80" s="61"/>
      <c r="E80" s="61"/>
      <c r="F80" s="61"/>
      <c r="G80" s="61"/>
      <c r="H80" s="61"/>
      <c r="I80" s="61"/>
      <c r="J80" s="61"/>
    </row>
    <row r="81" spans="3:10" ht="15">
      <c r="C81" s="61"/>
      <c r="D81" s="61"/>
      <c r="E81" s="61"/>
      <c r="F81" s="61"/>
      <c r="G81" s="61"/>
      <c r="H81" s="61"/>
      <c r="I81" s="61"/>
      <c r="J81" s="61"/>
    </row>
    <row r="82" spans="3:10" ht="15">
      <c r="C82" s="61"/>
      <c r="D82" s="61"/>
      <c r="E82" s="61"/>
      <c r="F82" s="61"/>
      <c r="G82" s="61"/>
      <c r="H82" s="61"/>
      <c r="I82" s="61"/>
      <c r="J82" s="61"/>
    </row>
    <row r="83" spans="3:10" ht="15">
      <c r="C83" s="61"/>
      <c r="D83" s="61"/>
      <c r="E83" s="61"/>
      <c r="F83" s="61"/>
      <c r="G83" s="61"/>
      <c r="H83" s="61"/>
      <c r="I83" s="61"/>
      <c r="J83" s="61"/>
    </row>
    <row r="84" spans="3:10" ht="15">
      <c r="C84" s="61"/>
      <c r="D84" s="61"/>
      <c r="E84" s="61"/>
      <c r="F84" s="61"/>
      <c r="G84" s="61"/>
      <c r="H84" s="61"/>
      <c r="I84" s="61"/>
      <c r="J84" s="61"/>
    </row>
    <row r="85" spans="3:10" ht="15">
      <c r="C85" s="61"/>
      <c r="D85" s="61"/>
      <c r="E85" s="61"/>
      <c r="F85" s="61"/>
      <c r="G85" s="61"/>
      <c r="H85" s="61"/>
      <c r="I85" s="61"/>
      <c r="J85" s="61"/>
    </row>
    <row r="86" spans="3:10" ht="15">
      <c r="C86" s="61"/>
      <c r="D86" s="61"/>
      <c r="E86" s="61"/>
      <c r="F86" s="61"/>
      <c r="G86" s="61"/>
      <c r="H86" s="61"/>
      <c r="I86" s="61"/>
      <c r="J86" s="61"/>
    </row>
    <row r="87" spans="3:10" ht="15">
      <c r="C87" s="61"/>
      <c r="D87" s="61"/>
      <c r="E87" s="61"/>
      <c r="F87" s="61"/>
      <c r="G87" s="61"/>
      <c r="H87" s="61"/>
      <c r="I87" s="61"/>
      <c r="J87" s="61"/>
    </row>
    <row r="88" spans="3:10" ht="15">
      <c r="C88" s="61"/>
      <c r="D88" s="61"/>
      <c r="E88" s="61"/>
      <c r="F88" s="61"/>
      <c r="G88" s="61"/>
      <c r="H88" s="61"/>
      <c r="I88" s="61"/>
      <c r="J88" s="61"/>
    </row>
    <row r="89" spans="3:10" ht="15">
      <c r="C89" s="61"/>
      <c r="D89" s="61"/>
      <c r="E89" s="61"/>
      <c r="F89" s="61"/>
      <c r="G89" s="61"/>
      <c r="H89" s="61"/>
      <c r="I89" s="61"/>
      <c r="J89" s="61"/>
    </row>
    <row r="90" spans="3:10" ht="15">
      <c r="C90" s="61"/>
      <c r="D90" s="61"/>
      <c r="E90" s="61"/>
      <c r="F90" s="61"/>
      <c r="G90" s="61"/>
      <c r="H90" s="61"/>
      <c r="I90" s="61"/>
      <c r="J90" s="61"/>
    </row>
    <row r="91" spans="3:10" ht="15">
      <c r="C91" s="61"/>
      <c r="D91" s="61"/>
      <c r="E91" s="61"/>
      <c r="F91" s="61"/>
      <c r="G91" s="61"/>
      <c r="H91" s="61"/>
      <c r="I91" s="61"/>
      <c r="J91" s="61"/>
    </row>
    <row r="92" spans="3:10" ht="15">
      <c r="C92" s="61"/>
      <c r="D92" s="61"/>
      <c r="E92" s="61"/>
      <c r="F92" s="61"/>
      <c r="G92" s="61"/>
      <c r="H92" s="61"/>
      <c r="I92" s="61"/>
      <c r="J92" s="61"/>
    </row>
    <row r="93" spans="3:10" ht="15">
      <c r="C93" s="61"/>
      <c r="D93" s="61"/>
      <c r="E93" s="61"/>
      <c r="F93" s="61"/>
      <c r="G93" s="61"/>
      <c r="H93" s="61"/>
      <c r="I93" s="61"/>
      <c r="J93" s="61"/>
    </row>
    <row r="94" spans="3:10" ht="15">
      <c r="C94" s="61"/>
      <c r="D94" s="61"/>
      <c r="E94" s="61"/>
      <c r="F94" s="61"/>
      <c r="G94" s="61"/>
      <c r="H94" s="61"/>
      <c r="I94" s="61"/>
      <c r="J94" s="61"/>
    </row>
    <row r="95" spans="3:10" ht="15">
      <c r="C95" s="61"/>
      <c r="D95" s="61"/>
      <c r="E95" s="61"/>
      <c r="F95" s="61"/>
      <c r="G95" s="61"/>
      <c r="H95" s="61"/>
      <c r="I95" s="61"/>
      <c r="J95" s="61"/>
    </row>
    <row r="96" spans="3:10" ht="15">
      <c r="C96" s="61"/>
      <c r="D96" s="61"/>
      <c r="E96" s="61"/>
      <c r="F96" s="61"/>
      <c r="G96" s="61"/>
      <c r="H96" s="61"/>
      <c r="I96" s="61"/>
      <c r="J96" s="61"/>
    </row>
    <row r="97" spans="3:10" ht="15">
      <c r="C97" s="61"/>
      <c r="D97" s="61"/>
      <c r="E97" s="61"/>
      <c r="F97" s="61"/>
      <c r="G97" s="61"/>
      <c r="H97" s="61"/>
      <c r="I97" s="61"/>
      <c r="J97" s="61"/>
    </row>
    <row r="98" spans="3:10" ht="15">
      <c r="C98" s="61"/>
      <c r="D98" s="61"/>
      <c r="E98" s="61"/>
      <c r="F98" s="61"/>
      <c r="G98" s="61"/>
      <c r="H98" s="61"/>
      <c r="I98" s="61"/>
      <c r="J98" s="61"/>
    </row>
    <row r="99" spans="3:10" ht="15">
      <c r="C99" s="61"/>
      <c r="D99" s="61"/>
      <c r="E99" s="61"/>
      <c r="F99" s="61"/>
      <c r="G99" s="61"/>
      <c r="H99" s="61"/>
      <c r="I99" s="61"/>
      <c r="J99" s="61"/>
    </row>
    <row r="100" spans="3:10" ht="15">
      <c r="C100" s="61"/>
      <c r="D100" s="61"/>
      <c r="E100" s="61"/>
      <c r="F100" s="61"/>
      <c r="G100" s="61"/>
      <c r="H100" s="61"/>
      <c r="I100" s="61"/>
      <c r="J100" s="61"/>
    </row>
    <row r="101" spans="3:10" ht="15">
      <c r="C101" s="61"/>
      <c r="D101" s="61"/>
      <c r="E101" s="61"/>
      <c r="F101" s="61"/>
      <c r="G101" s="61"/>
      <c r="H101" s="61"/>
      <c r="I101" s="61"/>
      <c r="J101" s="61"/>
    </row>
    <row r="102" spans="3:10" ht="15">
      <c r="C102" s="61"/>
      <c r="D102" s="61"/>
      <c r="E102" s="61"/>
      <c r="F102" s="61"/>
      <c r="G102" s="61"/>
      <c r="H102" s="61"/>
      <c r="I102" s="61"/>
      <c r="J102" s="61"/>
    </row>
    <row r="103" spans="3:10" ht="15">
      <c r="C103" s="61"/>
      <c r="D103" s="61"/>
      <c r="E103" s="61"/>
      <c r="F103" s="61"/>
      <c r="G103" s="61"/>
      <c r="H103" s="61"/>
      <c r="I103" s="61"/>
      <c r="J103" s="61"/>
    </row>
    <row r="104" spans="3:10" ht="15">
      <c r="C104" s="61"/>
      <c r="D104" s="61"/>
      <c r="E104" s="61"/>
      <c r="F104" s="61"/>
      <c r="G104" s="61"/>
      <c r="H104" s="61"/>
      <c r="I104" s="61"/>
      <c r="J104" s="61"/>
    </row>
    <row r="105" spans="3:10" ht="15">
      <c r="C105" s="61"/>
      <c r="D105" s="61"/>
      <c r="E105" s="61"/>
      <c r="F105" s="61"/>
      <c r="G105" s="61"/>
      <c r="H105" s="61"/>
      <c r="I105" s="61"/>
      <c r="J105" s="61"/>
    </row>
    <row r="106" spans="3:10" ht="15">
      <c r="C106" s="61"/>
      <c r="D106" s="61"/>
      <c r="E106" s="61"/>
      <c r="F106" s="61"/>
      <c r="G106" s="61"/>
      <c r="H106" s="61"/>
      <c r="I106" s="61"/>
      <c r="J106" s="61"/>
    </row>
    <row r="107" spans="3:10" ht="15">
      <c r="C107" s="61"/>
      <c r="D107" s="61"/>
      <c r="E107" s="61"/>
      <c r="F107" s="61"/>
      <c r="G107" s="61"/>
      <c r="H107" s="61"/>
      <c r="I107" s="61"/>
      <c r="J107" s="61"/>
    </row>
    <row r="108" spans="3:10" ht="15">
      <c r="C108" s="61"/>
      <c r="D108" s="61"/>
      <c r="E108" s="61"/>
      <c r="F108" s="61"/>
      <c r="G108" s="61"/>
      <c r="H108" s="61"/>
      <c r="I108" s="61"/>
      <c r="J108" s="61"/>
    </row>
    <row r="109" spans="3:10" ht="15">
      <c r="C109" s="61"/>
      <c r="D109" s="61"/>
      <c r="E109" s="61"/>
      <c r="F109" s="61"/>
      <c r="G109" s="61"/>
      <c r="H109" s="61"/>
      <c r="I109" s="61"/>
      <c r="J109" s="61"/>
    </row>
    <row r="110" spans="3:10" ht="15">
      <c r="C110" s="61"/>
      <c r="D110" s="61"/>
      <c r="E110" s="61"/>
      <c r="F110" s="61"/>
      <c r="G110" s="61"/>
      <c r="H110" s="61"/>
      <c r="I110" s="61"/>
      <c r="J110" s="61"/>
    </row>
    <row r="111" spans="3:10" ht="15">
      <c r="C111" s="61"/>
      <c r="D111" s="61"/>
      <c r="E111" s="61"/>
      <c r="F111" s="61"/>
      <c r="G111" s="61"/>
      <c r="H111" s="61"/>
      <c r="I111" s="61"/>
      <c r="J111" s="61"/>
    </row>
    <row r="112" spans="3:10" ht="15">
      <c r="C112" s="61"/>
      <c r="D112" s="61"/>
      <c r="E112" s="61"/>
      <c r="F112" s="61"/>
      <c r="G112" s="61"/>
      <c r="H112" s="61"/>
      <c r="I112" s="61"/>
      <c r="J112" s="61"/>
    </row>
    <row r="113" spans="3:10" ht="15">
      <c r="C113" s="61"/>
      <c r="D113" s="61"/>
      <c r="E113" s="61"/>
      <c r="F113" s="61"/>
      <c r="G113" s="61"/>
      <c r="H113" s="61"/>
      <c r="I113" s="61"/>
      <c r="J113" s="61"/>
    </row>
    <row r="114" spans="3:10" ht="15">
      <c r="C114" s="61"/>
      <c r="D114" s="61"/>
      <c r="E114" s="61"/>
      <c r="F114" s="61"/>
      <c r="G114" s="61"/>
      <c r="H114" s="61"/>
      <c r="I114" s="61"/>
      <c r="J114" s="61"/>
    </row>
    <row r="115" spans="3:10" ht="15">
      <c r="C115" s="61"/>
      <c r="D115" s="61"/>
      <c r="E115" s="61"/>
      <c r="F115" s="61"/>
      <c r="G115" s="61"/>
      <c r="H115" s="61"/>
      <c r="I115" s="61"/>
      <c r="J115" s="61"/>
    </row>
    <row r="116" spans="3:10" ht="15">
      <c r="C116" s="61"/>
      <c r="D116" s="61"/>
      <c r="E116" s="61"/>
      <c r="F116" s="61"/>
      <c r="G116" s="61"/>
      <c r="H116" s="61"/>
      <c r="I116" s="61"/>
      <c r="J116" s="61"/>
    </row>
    <row r="117" spans="3:10" ht="15">
      <c r="C117" s="61"/>
      <c r="D117" s="61"/>
      <c r="E117" s="61"/>
      <c r="F117" s="61"/>
      <c r="G117" s="61"/>
      <c r="H117" s="61"/>
      <c r="I117" s="61"/>
      <c r="J117" s="61"/>
    </row>
    <row r="118" spans="3:10" ht="15">
      <c r="C118" s="61"/>
      <c r="D118" s="61"/>
      <c r="E118" s="61"/>
      <c r="F118" s="61"/>
      <c r="G118" s="61"/>
      <c r="H118" s="61"/>
      <c r="I118" s="61"/>
      <c r="J118" s="61"/>
    </row>
    <row r="119" spans="3:10" ht="15">
      <c r="C119" s="61"/>
      <c r="D119" s="61"/>
      <c r="E119" s="61"/>
      <c r="F119" s="61"/>
      <c r="G119" s="61"/>
      <c r="H119" s="61"/>
      <c r="I119" s="61"/>
      <c r="J119" s="61"/>
    </row>
    <row r="120" spans="3:10" ht="15">
      <c r="C120" s="61"/>
      <c r="D120" s="61"/>
      <c r="E120" s="61"/>
      <c r="F120" s="61"/>
      <c r="G120" s="61"/>
      <c r="H120" s="61"/>
      <c r="I120" s="61"/>
      <c r="J120" s="61"/>
    </row>
    <row r="121" spans="3:10" ht="15">
      <c r="C121" s="61"/>
      <c r="D121" s="61"/>
      <c r="E121" s="61"/>
      <c r="F121" s="61"/>
      <c r="G121" s="61"/>
      <c r="H121" s="61"/>
      <c r="I121" s="61"/>
      <c r="J121" s="61"/>
    </row>
    <row r="122" spans="3:10" ht="15">
      <c r="C122" s="61"/>
      <c r="D122" s="61"/>
      <c r="E122" s="61"/>
      <c r="F122" s="61"/>
      <c r="G122" s="61"/>
      <c r="H122" s="61"/>
      <c r="I122" s="61"/>
      <c r="J122" s="61"/>
    </row>
    <row r="123" spans="3:10" ht="15">
      <c r="C123" s="61"/>
      <c r="D123" s="61"/>
      <c r="E123" s="61"/>
      <c r="F123" s="61"/>
      <c r="G123" s="61"/>
      <c r="H123" s="61"/>
      <c r="I123" s="61"/>
      <c r="J123" s="61"/>
    </row>
    <row r="124" spans="3:10" ht="15">
      <c r="C124" s="61"/>
      <c r="D124" s="61"/>
      <c r="E124" s="61"/>
      <c r="F124" s="61"/>
      <c r="G124" s="61"/>
      <c r="H124" s="61"/>
      <c r="I124" s="61"/>
      <c r="J124" s="61"/>
    </row>
    <row r="125" spans="3:10" ht="15">
      <c r="C125" s="61"/>
      <c r="D125" s="61"/>
      <c r="E125" s="61"/>
      <c r="F125" s="61"/>
      <c r="G125" s="61"/>
      <c r="H125" s="61"/>
      <c r="I125" s="61"/>
      <c r="J125" s="61"/>
    </row>
    <row r="126" spans="3:10" ht="15">
      <c r="C126" s="61"/>
      <c r="D126" s="61"/>
      <c r="E126" s="61"/>
      <c r="F126" s="61"/>
      <c r="G126" s="61"/>
      <c r="H126" s="61"/>
      <c r="I126" s="61"/>
      <c r="J126" s="61"/>
    </row>
    <row r="127" spans="3:10" ht="15">
      <c r="C127" s="61"/>
      <c r="D127" s="61"/>
      <c r="E127" s="61"/>
      <c r="F127" s="61"/>
      <c r="G127" s="61"/>
      <c r="H127" s="61"/>
      <c r="I127" s="61"/>
      <c r="J127" s="61"/>
    </row>
    <row r="128" spans="3:10" ht="15">
      <c r="C128" s="61"/>
      <c r="D128" s="61"/>
      <c r="E128" s="61"/>
      <c r="F128" s="61"/>
      <c r="G128" s="61"/>
      <c r="H128" s="61"/>
      <c r="I128" s="61"/>
      <c r="J128" s="61"/>
    </row>
    <row r="129" spans="3:10" ht="15">
      <c r="C129" s="61"/>
      <c r="D129" s="61"/>
      <c r="E129" s="61"/>
      <c r="F129" s="61"/>
      <c r="G129" s="61"/>
      <c r="H129" s="61"/>
      <c r="I129" s="61"/>
      <c r="J129" s="61"/>
    </row>
    <row r="130" spans="3:10" ht="15">
      <c r="C130" s="61"/>
      <c r="D130" s="61"/>
      <c r="E130" s="61"/>
      <c r="F130" s="61"/>
      <c r="G130" s="61"/>
      <c r="H130" s="61"/>
      <c r="I130" s="61"/>
      <c r="J130" s="61"/>
    </row>
    <row r="131" spans="3:10" ht="15">
      <c r="C131" s="61"/>
      <c r="D131" s="61"/>
      <c r="E131" s="61"/>
      <c r="F131" s="61"/>
      <c r="G131" s="61"/>
      <c r="H131" s="61"/>
      <c r="I131" s="61"/>
      <c r="J131" s="61"/>
    </row>
    <row r="132" spans="3:10" ht="15">
      <c r="C132" s="61"/>
      <c r="D132" s="61"/>
      <c r="E132" s="61"/>
      <c r="F132" s="61"/>
      <c r="G132" s="61"/>
      <c r="H132" s="61"/>
      <c r="I132" s="61"/>
      <c r="J132" s="61"/>
    </row>
    <row r="133" spans="3:10" ht="15">
      <c r="C133" s="61"/>
      <c r="D133" s="61"/>
      <c r="E133" s="61"/>
      <c r="F133" s="61"/>
      <c r="G133" s="61"/>
      <c r="H133" s="61"/>
      <c r="I133" s="61"/>
      <c r="J133" s="61"/>
    </row>
    <row r="134" spans="3:10" ht="15">
      <c r="C134" s="61"/>
      <c r="D134" s="61"/>
      <c r="E134" s="61"/>
      <c r="F134" s="61"/>
      <c r="G134" s="61"/>
      <c r="H134" s="61"/>
      <c r="I134" s="61"/>
      <c r="J134" s="61"/>
    </row>
    <row r="135" spans="3:10" ht="15">
      <c r="C135" s="61"/>
      <c r="D135" s="61"/>
      <c r="E135" s="61"/>
      <c r="F135" s="61"/>
      <c r="G135" s="61"/>
      <c r="H135" s="61"/>
      <c r="I135" s="61"/>
      <c r="J135" s="61"/>
    </row>
    <row r="136" spans="3:10" ht="15">
      <c r="C136" s="61"/>
      <c r="D136" s="61"/>
      <c r="E136" s="61"/>
      <c r="F136" s="61"/>
      <c r="G136" s="61"/>
      <c r="H136" s="61"/>
      <c r="I136" s="61"/>
      <c r="J136" s="61"/>
    </row>
    <row r="137" spans="3:10" ht="15">
      <c r="C137" s="61"/>
      <c r="D137" s="61"/>
      <c r="E137" s="61"/>
      <c r="F137" s="61"/>
      <c r="G137" s="61"/>
      <c r="H137" s="61"/>
      <c r="I137" s="61"/>
      <c r="J137" s="61"/>
    </row>
    <row r="138" spans="3:10" ht="15">
      <c r="C138" s="61"/>
      <c r="D138" s="61"/>
      <c r="E138" s="61"/>
      <c r="F138" s="61"/>
      <c r="G138" s="61"/>
      <c r="H138" s="61"/>
      <c r="I138" s="61"/>
      <c r="J138" s="61"/>
    </row>
    <row r="139" spans="3:10" ht="15">
      <c r="C139" s="61"/>
      <c r="D139" s="61"/>
      <c r="E139" s="61"/>
      <c r="F139" s="61"/>
      <c r="G139" s="61"/>
      <c r="H139" s="61"/>
      <c r="I139" s="61"/>
      <c r="J139" s="61"/>
    </row>
    <row r="140" spans="3:10" ht="13.5">
      <c r="C140" s="476"/>
      <c r="D140" s="476"/>
      <c r="E140" s="476"/>
      <c r="F140" s="476"/>
      <c r="G140" s="476"/>
      <c r="H140" s="476"/>
      <c r="I140" s="476"/>
      <c r="J140" s="476"/>
    </row>
    <row r="141" spans="3:10" ht="13.5">
      <c r="C141" s="476"/>
      <c r="D141" s="476"/>
      <c r="E141" s="476"/>
      <c r="F141" s="476"/>
      <c r="G141" s="476"/>
      <c r="H141" s="476"/>
      <c r="I141" s="476"/>
      <c r="J141" s="476"/>
    </row>
    <row r="142" spans="3:10" ht="13.5">
      <c r="C142" s="476"/>
      <c r="D142" s="476"/>
      <c r="E142" s="476"/>
      <c r="F142" s="476"/>
      <c r="G142" s="476"/>
      <c r="H142" s="476"/>
      <c r="I142" s="476"/>
      <c r="J142" s="476"/>
    </row>
    <row r="143" spans="3:10" ht="13.5">
      <c r="C143" s="476"/>
      <c r="D143" s="476"/>
      <c r="E143" s="476"/>
      <c r="F143" s="476"/>
      <c r="G143" s="476"/>
      <c r="H143" s="476"/>
      <c r="I143" s="476"/>
      <c r="J143" s="476"/>
    </row>
    <row r="144" spans="3:10" ht="13.5">
      <c r="C144" s="476"/>
      <c r="D144" s="476"/>
      <c r="E144" s="476"/>
      <c r="F144" s="476"/>
      <c r="G144" s="476"/>
      <c r="H144" s="476"/>
      <c r="I144" s="476"/>
      <c r="J144" s="476"/>
    </row>
    <row r="145" spans="3:10" ht="13.5">
      <c r="C145" s="476"/>
      <c r="D145" s="476"/>
      <c r="E145" s="476"/>
      <c r="F145" s="476"/>
      <c r="G145" s="476"/>
      <c r="H145" s="476"/>
      <c r="I145" s="476"/>
      <c r="J145" s="476"/>
    </row>
    <row r="146" spans="3:10" ht="13.5">
      <c r="C146" s="476"/>
      <c r="D146" s="476"/>
      <c r="E146" s="476"/>
      <c r="F146" s="476"/>
      <c r="G146" s="476"/>
      <c r="H146" s="476"/>
      <c r="I146" s="476"/>
      <c r="J146" s="476"/>
    </row>
    <row r="147" spans="3:10" ht="13.5">
      <c r="C147" s="476"/>
      <c r="D147" s="476"/>
      <c r="E147" s="476"/>
      <c r="F147" s="476"/>
      <c r="G147" s="476"/>
      <c r="H147" s="476"/>
      <c r="I147" s="476"/>
      <c r="J147" s="476"/>
    </row>
    <row r="148" spans="3:10" ht="13.5">
      <c r="C148" s="476"/>
      <c r="D148" s="476"/>
      <c r="E148" s="476"/>
      <c r="F148" s="476"/>
      <c r="G148" s="476"/>
      <c r="H148" s="476"/>
      <c r="I148" s="476"/>
      <c r="J148" s="476"/>
    </row>
    <row r="149" spans="3:10" ht="13.5">
      <c r="C149" s="476"/>
      <c r="D149" s="476"/>
      <c r="E149" s="476"/>
      <c r="F149" s="476"/>
      <c r="G149" s="476"/>
      <c r="H149" s="476"/>
      <c r="I149" s="476"/>
      <c r="J149" s="476"/>
    </row>
    <row r="150" spans="3:10" ht="13.5">
      <c r="C150" s="476"/>
      <c r="D150" s="476"/>
      <c r="E150" s="476"/>
      <c r="F150" s="476"/>
      <c r="G150" s="476"/>
      <c r="H150" s="476"/>
      <c r="I150" s="476"/>
      <c r="J150" s="476"/>
    </row>
    <row r="151" spans="3:10" ht="13.5">
      <c r="C151" s="476"/>
      <c r="D151" s="476"/>
      <c r="E151" s="476"/>
      <c r="F151" s="476"/>
      <c r="G151" s="476"/>
      <c r="H151" s="476"/>
      <c r="I151" s="476"/>
      <c r="J151" s="476"/>
    </row>
    <row r="152" spans="3:10" ht="13.5">
      <c r="C152" s="476"/>
      <c r="D152" s="476"/>
      <c r="E152" s="476"/>
      <c r="F152" s="476"/>
      <c r="G152" s="476"/>
      <c r="H152" s="476"/>
      <c r="I152" s="476"/>
      <c r="J152" s="476"/>
    </row>
    <row r="153" spans="3:10" ht="13.5">
      <c r="C153" s="476"/>
      <c r="D153" s="476"/>
      <c r="E153" s="476"/>
      <c r="F153" s="476"/>
      <c r="G153" s="476"/>
      <c r="H153" s="476"/>
      <c r="I153" s="476"/>
      <c r="J153" s="476"/>
    </row>
    <row r="154" spans="3:10" ht="13.5">
      <c r="C154" s="476"/>
      <c r="D154" s="476"/>
      <c r="E154" s="476"/>
      <c r="F154" s="476"/>
      <c r="G154" s="476"/>
      <c r="H154" s="476"/>
      <c r="I154" s="476"/>
      <c r="J154" s="476"/>
    </row>
    <row r="155" spans="3:10" ht="13.5">
      <c r="C155" s="476"/>
      <c r="D155" s="476"/>
      <c r="E155" s="476"/>
      <c r="F155" s="476"/>
      <c r="G155" s="476"/>
      <c r="H155" s="476"/>
      <c r="I155" s="476"/>
      <c r="J155" s="476"/>
    </row>
    <row r="156" spans="3:10" ht="13.5">
      <c r="C156" s="476"/>
      <c r="D156" s="476"/>
      <c r="E156" s="476"/>
      <c r="F156" s="476"/>
      <c r="G156" s="476"/>
      <c r="H156" s="476"/>
      <c r="I156" s="476"/>
      <c r="J156" s="476"/>
    </row>
    <row r="157" spans="3:10" ht="13.5">
      <c r="C157" s="476"/>
      <c r="D157" s="476"/>
      <c r="E157" s="476"/>
      <c r="F157" s="476"/>
      <c r="G157" s="476"/>
      <c r="H157" s="476"/>
      <c r="I157" s="476"/>
      <c r="J157" s="476"/>
    </row>
    <row r="158" spans="3:10" ht="13.5">
      <c r="C158" s="476"/>
      <c r="D158" s="476"/>
      <c r="E158" s="476"/>
      <c r="F158" s="476"/>
      <c r="G158" s="476"/>
      <c r="H158" s="476"/>
      <c r="I158" s="476"/>
      <c r="J158" s="476"/>
    </row>
    <row r="159" spans="3:10" ht="13.5">
      <c r="C159" s="476"/>
      <c r="D159" s="476"/>
      <c r="E159" s="476"/>
      <c r="F159" s="476"/>
      <c r="G159" s="476"/>
      <c r="H159" s="476"/>
      <c r="I159" s="476"/>
      <c r="J159" s="476"/>
    </row>
    <row r="160" spans="3:10" ht="13.5">
      <c r="C160" s="476"/>
      <c r="D160" s="476"/>
      <c r="E160" s="476"/>
      <c r="F160" s="476"/>
      <c r="G160" s="476"/>
      <c r="H160" s="476"/>
      <c r="I160" s="476"/>
      <c r="J160" s="476"/>
    </row>
    <row r="161" spans="3:10" ht="13.5">
      <c r="C161" s="476"/>
      <c r="D161" s="476"/>
      <c r="E161" s="476"/>
      <c r="F161" s="476"/>
      <c r="G161" s="476"/>
      <c r="H161" s="476"/>
      <c r="I161" s="476"/>
      <c r="J161" s="476"/>
    </row>
    <row r="162" spans="3:10" ht="13.5">
      <c r="C162" s="476"/>
      <c r="D162" s="476"/>
      <c r="E162" s="476"/>
      <c r="F162" s="476"/>
      <c r="G162" s="476"/>
      <c r="H162" s="476"/>
      <c r="I162" s="476"/>
      <c r="J162" s="476"/>
    </row>
    <row r="163" spans="3:10" ht="13.5">
      <c r="C163" s="476"/>
      <c r="D163" s="476"/>
      <c r="E163" s="476"/>
      <c r="F163" s="476"/>
      <c r="G163" s="476"/>
      <c r="H163" s="476"/>
      <c r="I163" s="476"/>
      <c r="J163" s="476"/>
    </row>
    <row r="164" spans="3:10" ht="13.5">
      <c r="C164" s="476"/>
      <c r="D164" s="476"/>
      <c r="E164" s="476"/>
      <c r="F164" s="476"/>
      <c r="G164" s="476"/>
      <c r="H164" s="476"/>
      <c r="I164" s="476"/>
      <c r="J164" s="476"/>
    </row>
    <row r="165" spans="3:10" ht="13.5">
      <c r="C165" s="476"/>
      <c r="D165" s="476"/>
      <c r="E165" s="476"/>
      <c r="F165" s="476"/>
      <c r="G165" s="476"/>
      <c r="H165" s="476"/>
      <c r="I165" s="476"/>
      <c r="J165" s="476"/>
    </row>
    <row r="166" spans="3:10" ht="13.5">
      <c r="C166" s="476"/>
      <c r="D166" s="476"/>
      <c r="E166" s="476"/>
      <c r="F166" s="476"/>
      <c r="G166" s="476"/>
      <c r="H166" s="476"/>
      <c r="I166" s="476"/>
      <c r="J166" s="476"/>
    </row>
    <row r="167" spans="3:10" ht="13.5">
      <c r="C167" s="476"/>
      <c r="D167" s="476"/>
      <c r="E167" s="476"/>
      <c r="F167" s="476"/>
      <c r="G167" s="476"/>
      <c r="H167" s="476"/>
      <c r="I167" s="476"/>
      <c r="J167" s="476"/>
    </row>
    <row r="168" spans="3:10" ht="13.5">
      <c r="C168" s="476"/>
      <c r="D168" s="476"/>
      <c r="E168" s="476"/>
      <c r="F168" s="476"/>
      <c r="G168" s="476"/>
      <c r="H168" s="476"/>
      <c r="I168" s="476"/>
      <c r="J168" s="476"/>
    </row>
    <row r="169" spans="3:10" ht="13.5">
      <c r="C169" s="476"/>
      <c r="D169" s="476"/>
      <c r="E169" s="476"/>
      <c r="F169" s="476"/>
      <c r="G169" s="476"/>
      <c r="H169" s="476"/>
      <c r="I169" s="476"/>
      <c r="J169" s="476"/>
    </row>
    <row r="170" spans="3:10" ht="13.5">
      <c r="C170" s="476"/>
      <c r="D170" s="476"/>
      <c r="E170" s="476"/>
      <c r="F170" s="476"/>
      <c r="G170" s="476"/>
      <c r="H170" s="476"/>
      <c r="I170" s="476"/>
      <c r="J170" s="476"/>
    </row>
    <row r="171" spans="3:10" ht="13.5">
      <c r="C171" s="476"/>
      <c r="D171" s="476"/>
      <c r="E171" s="476"/>
      <c r="F171" s="476"/>
      <c r="G171" s="476"/>
      <c r="H171" s="476"/>
      <c r="I171" s="476"/>
      <c r="J171" s="476"/>
    </row>
    <row r="172" spans="3:10" ht="13.5">
      <c r="C172" s="476"/>
      <c r="D172" s="476"/>
      <c r="E172" s="476"/>
      <c r="F172" s="476"/>
      <c r="G172" s="476"/>
      <c r="H172" s="476"/>
      <c r="I172" s="476"/>
      <c r="J172" s="476"/>
    </row>
    <row r="173" spans="3:10" ht="13.5">
      <c r="C173" s="476"/>
      <c r="D173" s="476"/>
      <c r="E173" s="476"/>
      <c r="F173" s="476"/>
      <c r="G173" s="476"/>
      <c r="H173" s="476"/>
      <c r="I173" s="476"/>
      <c r="J173" s="476"/>
    </row>
    <row r="174" spans="3:10" ht="13.5">
      <c r="C174" s="476"/>
      <c r="D174" s="476"/>
      <c r="E174" s="476"/>
      <c r="F174" s="476"/>
      <c r="G174" s="476"/>
      <c r="H174" s="476"/>
      <c r="I174" s="476"/>
      <c r="J174" s="476"/>
    </row>
    <row r="175" spans="3:10" ht="13.5">
      <c r="C175" s="476"/>
      <c r="D175" s="476"/>
      <c r="E175" s="476"/>
      <c r="F175" s="476"/>
      <c r="G175" s="476"/>
      <c r="H175" s="476"/>
      <c r="I175" s="476"/>
      <c r="J175" s="476"/>
    </row>
    <row r="176" spans="3:10" ht="13.5">
      <c r="C176" s="476"/>
      <c r="D176" s="476"/>
      <c r="E176" s="476"/>
      <c r="F176" s="476"/>
      <c r="G176" s="476"/>
      <c r="H176" s="476"/>
      <c r="I176" s="476"/>
      <c r="J176" s="476"/>
    </row>
    <row r="177" spans="3:10" ht="13.5">
      <c r="C177" s="476"/>
      <c r="D177" s="476"/>
      <c r="E177" s="476"/>
      <c r="F177" s="476"/>
      <c r="G177" s="476"/>
      <c r="H177" s="476"/>
      <c r="I177" s="476"/>
      <c r="J177" s="476"/>
    </row>
    <row r="178" spans="3:10" ht="13.5">
      <c r="C178" s="476"/>
      <c r="D178" s="476"/>
      <c r="E178" s="476"/>
      <c r="F178" s="476"/>
      <c r="G178" s="476"/>
      <c r="H178" s="476"/>
      <c r="I178" s="476"/>
      <c r="J178" s="476"/>
    </row>
    <row r="179" spans="3:10" ht="13.5">
      <c r="C179" s="476"/>
      <c r="D179" s="476"/>
      <c r="E179" s="476"/>
      <c r="F179" s="476"/>
      <c r="G179" s="476"/>
      <c r="H179" s="476"/>
      <c r="I179" s="476"/>
      <c r="J179" s="476"/>
    </row>
    <row r="180" spans="3:10" ht="13.5">
      <c r="C180" s="476"/>
      <c r="D180" s="476"/>
      <c r="E180" s="476"/>
      <c r="F180" s="476"/>
      <c r="G180" s="476"/>
      <c r="H180" s="476"/>
      <c r="I180" s="476"/>
      <c r="J180" s="476"/>
    </row>
    <row r="181" spans="3:10" ht="13.5">
      <c r="C181" s="476"/>
      <c r="D181" s="476"/>
      <c r="E181" s="476"/>
      <c r="F181" s="476"/>
      <c r="G181" s="476"/>
      <c r="H181" s="476"/>
      <c r="I181" s="476"/>
      <c r="J181" s="476"/>
    </row>
    <row r="182" spans="3:10" ht="13.5">
      <c r="C182" s="476"/>
      <c r="D182" s="476"/>
      <c r="E182" s="476"/>
      <c r="F182" s="476"/>
      <c r="G182" s="476"/>
      <c r="H182" s="476"/>
      <c r="I182" s="476"/>
      <c r="J182" s="476"/>
    </row>
    <row r="183" spans="3:10" ht="13.5">
      <c r="C183" s="476"/>
      <c r="D183" s="476"/>
      <c r="E183" s="476"/>
      <c r="F183" s="476"/>
      <c r="G183" s="476"/>
      <c r="H183" s="476"/>
      <c r="I183" s="476"/>
      <c r="J183" s="476"/>
    </row>
    <row r="184" spans="3:10" ht="13.5">
      <c r="C184" s="476"/>
      <c r="D184" s="476"/>
      <c r="E184" s="476"/>
      <c r="F184" s="476"/>
      <c r="G184" s="476"/>
      <c r="H184" s="476"/>
      <c r="I184" s="476"/>
      <c r="J184" s="476"/>
    </row>
    <row r="185" spans="3:10" ht="13.5">
      <c r="C185" s="476"/>
      <c r="D185" s="476"/>
      <c r="E185" s="476"/>
      <c r="F185" s="476"/>
      <c r="G185" s="476"/>
      <c r="H185" s="476"/>
      <c r="I185" s="476"/>
      <c r="J185" s="476"/>
    </row>
    <row r="186" spans="3:10" ht="13.5">
      <c r="C186" s="476"/>
      <c r="D186" s="476"/>
      <c r="E186" s="476"/>
      <c r="F186" s="476"/>
      <c r="G186" s="476"/>
      <c r="H186" s="476"/>
      <c r="I186" s="476"/>
      <c r="J186" s="476"/>
    </row>
    <row r="187" spans="3:10" ht="13.5">
      <c r="C187" s="476"/>
      <c r="D187" s="476"/>
      <c r="E187" s="476"/>
      <c r="F187" s="476"/>
      <c r="G187" s="476"/>
      <c r="H187" s="476"/>
      <c r="I187" s="476"/>
      <c r="J187" s="476"/>
    </row>
    <row r="188" spans="3:10" ht="13.5">
      <c r="C188" s="476"/>
      <c r="D188" s="476"/>
      <c r="E188" s="476"/>
      <c r="F188" s="476"/>
      <c r="G188" s="476"/>
      <c r="H188" s="476"/>
      <c r="I188" s="476"/>
      <c r="J188" s="476"/>
    </row>
    <row r="189" spans="3:10" ht="13.5">
      <c r="C189" s="476"/>
      <c r="D189" s="476"/>
      <c r="E189" s="476"/>
      <c r="F189" s="476"/>
      <c r="G189" s="476"/>
      <c r="H189" s="476"/>
      <c r="I189" s="476"/>
      <c r="J189" s="476"/>
    </row>
    <row r="190" spans="3:10" ht="13.5">
      <c r="C190" s="476"/>
      <c r="D190" s="476"/>
      <c r="E190" s="476"/>
      <c r="F190" s="476"/>
      <c r="G190" s="476"/>
      <c r="H190" s="476"/>
      <c r="I190" s="476"/>
      <c r="J190" s="476"/>
    </row>
    <row r="191" spans="3:10" ht="13.5">
      <c r="C191" s="476"/>
      <c r="D191" s="476"/>
      <c r="E191" s="476"/>
      <c r="F191" s="476"/>
      <c r="G191" s="476"/>
      <c r="H191" s="476"/>
      <c r="I191" s="476"/>
      <c r="J191" s="476"/>
    </row>
    <row r="192" spans="3:10" ht="13.5">
      <c r="C192" s="476"/>
      <c r="D192" s="476"/>
      <c r="E192" s="476"/>
      <c r="F192" s="476"/>
      <c r="G192" s="476"/>
      <c r="H192" s="476"/>
      <c r="I192" s="476"/>
      <c r="J192" s="476"/>
    </row>
    <row r="193" spans="3:10" ht="13.5">
      <c r="C193" s="476"/>
      <c r="D193" s="476"/>
      <c r="E193" s="476"/>
      <c r="F193" s="476"/>
      <c r="G193" s="476"/>
      <c r="H193" s="476"/>
      <c r="I193" s="476"/>
      <c r="J193" s="476"/>
    </row>
    <row r="194" spans="3:10" ht="13.5">
      <c r="C194" s="476"/>
      <c r="D194" s="476"/>
      <c r="E194" s="476"/>
      <c r="F194" s="476"/>
      <c r="G194" s="476"/>
      <c r="H194" s="476"/>
      <c r="I194" s="476"/>
      <c r="J194" s="476"/>
    </row>
    <row r="195" spans="3:10" ht="13.5">
      <c r="C195" s="476"/>
      <c r="D195" s="476"/>
      <c r="E195" s="476"/>
      <c r="F195" s="476"/>
      <c r="G195" s="476"/>
      <c r="H195" s="476"/>
      <c r="I195" s="476"/>
      <c r="J195" s="476"/>
    </row>
    <row r="196" spans="3:10" ht="13.5">
      <c r="C196" s="476"/>
      <c r="D196" s="476"/>
      <c r="E196" s="476"/>
      <c r="F196" s="476"/>
      <c r="G196" s="476"/>
      <c r="H196" s="476"/>
      <c r="I196" s="476"/>
      <c r="J196" s="476"/>
    </row>
    <row r="197" spans="3:10" ht="13.5">
      <c r="C197" s="476"/>
      <c r="D197" s="476"/>
      <c r="E197" s="476"/>
      <c r="F197" s="476"/>
      <c r="G197" s="476"/>
      <c r="H197" s="476"/>
      <c r="I197" s="476"/>
      <c r="J197" s="476"/>
    </row>
    <row r="198" spans="3:10" ht="13.5">
      <c r="C198" s="476"/>
      <c r="D198" s="476"/>
      <c r="E198" s="476"/>
      <c r="F198" s="476"/>
      <c r="G198" s="476"/>
      <c r="H198" s="476"/>
      <c r="I198" s="476"/>
      <c r="J198" s="476"/>
    </row>
    <row r="199" spans="3:10" ht="13.5">
      <c r="C199" s="476"/>
      <c r="D199" s="476"/>
      <c r="E199" s="476"/>
      <c r="F199" s="476"/>
      <c r="G199" s="476"/>
      <c r="H199" s="476"/>
      <c r="I199" s="476"/>
      <c r="J199" s="476"/>
    </row>
    <row r="200" spans="3:10" ht="13.5">
      <c r="C200" s="476"/>
      <c r="D200" s="476"/>
      <c r="E200" s="476"/>
      <c r="F200" s="476"/>
      <c r="G200" s="476"/>
      <c r="H200" s="476"/>
      <c r="I200" s="476"/>
      <c r="J200" s="476"/>
    </row>
    <row r="201" spans="3:10" ht="13.5">
      <c r="C201" s="476"/>
      <c r="D201" s="476"/>
      <c r="E201" s="476"/>
      <c r="F201" s="476"/>
      <c r="G201" s="476"/>
      <c r="H201" s="476"/>
      <c r="I201" s="476"/>
      <c r="J201" s="476"/>
    </row>
    <row r="202" spans="3:10" ht="13.5">
      <c r="C202" s="476"/>
      <c r="D202" s="476"/>
      <c r="E202" s="476"/>
      <c r="F202" s="476"/>
      <c r="G202" s="476"/>
      <c r="H202" s="476"/>
      <c r="I202" s="476"/>
      <c r="J202" s="476"/>
    </row>
    <row r="203" spans="3:10" ht="13.5">
      <c r="C203" s="476"/>
      <c r="D203" s="476"/>
      <c r="E203" s="476"/>
      <c r="F203" s="476"/>
      <c r="G203" s="476"/>
      <c r="H203" s="476"/>
      <c r="I203" s="476"/>
      <c r="J203" s="476"/>
    </row>
    <row r="204" spans="3:10" ht="13.5">
      <c r="C204" s="476"/>
      <c r="D204" s="476"/>
      <c r="E204" s="476"/>
      <c r="F204" s="476"/>
      <c r="G204" s="476"/>
      <c r="H204" s="476"/>
      <c r="I204" s="476"/>
      <c r="J204" s="476"/>
    </row>
    <row r="205" spans="3:10" ht="13.5">
      <c r="C205" s="476"/>
      <c r="D205" s="476"/>
      <c r="E205" s="476"/>
      <c r="F205" s="476"/>
      <c r="G205" s="476"/>
      <c r="H205" s="476"/>
      <c r="I205" s="476"/>
      <c r="J205" s="476"/>
    </row>
    <row r="206" spans="3:10" ht="13.5">
      <c r="C206" s="476"/>
      <c r="D206" s="476"/>
      <c r="E206" s="476"/>
      <c r="F206" s="476"/>
      <c r="G206" s="476"/>
      <c r="H206" s="476"/>
      <c r="I206" s="476"/>
      <c r="J206" s="476"/>
    </row>
    <row r="207" spans="3:10" ht="13.5">
      <c r="C207" s="476"/>
      <c r="D207" s="476"/>
      <c r="E207" s="476"/>
      <c r="F207" s="476"/>
      <c r="G207" s="476"/>
      <c r="H207" s="476"/>
      <c r="I207" s="476"/>
      <c r="J207" s="476"/>
    </row>
    <row r="208" spans="3:10" ht="13.5">
      <c r="C208" s="476"/>
      <c r="D208" s="476"/>
      <c r="E208" s="476"/>
      <c r="F208" s="476"/>
      <c r="G208" s="476"/>
      <c r="H208" s="476"/>
      <c r="I208" s="476"/>
      <c r="J208" s="476"/>
    </row>
    <row r="209" spans="3:10" ht="13.5">
      <c r="C209" s="476"/>
      <c r="D209" s="476"/>
      <c r="E209" s="476"/>
      <c r="F209" s="476"/>
      <c r="G209" s="476"/>
      <c r="H209" s="476"/>
      <c r="I209" s="476"/>
      <c r="J209" s="476"/>
    </row>
    <row r="210" spans="3:10" ht="13.5">
      <c r="C210" s="476"/>
      <c r="D210" s="476"/>
      <c r="E210" s="476"/>
      <c r="F210" s="476"/>
      <c r="G210" s="476"/>
      <c r="H210" s="476"/>
      <c r="I210" s="476"/>
      <c r="J210" s="476"/>
    </row>
    <row r="211" spans="3:10" ht="13.5">
      <c r="C211" s="476"/>
      <c r="D211" s="476"/>
      <c r="E211" s="476"/>
      <c r="F211" s="476"/>
      <c r="G211" s="476"/>
      <c r="H211" s="476"/>
      <c r="I211" s="476"/>
      <c r="J211" s="476"/>
    </row>
    <row r="212" spans="3:10" ht="13.5">
      <c r="C212" s="476"/>
      <c r="D212" s="476"/>
      <c r="E212" s="476"/>
      <c r="F212" s="476"/>
      <c r="G212" s="476"/>
      <c r="H212" s="476"/>
      <c r="I212" s="476"/>
      <c r="J212" s="476"/>
    </row>
    <row r="213" spans="3:10" ht="13.5">
      <c r="C213" s="476"/>
      <c r="D213" s="476"/>
      <c r="E213" s="476"/>
      <c r="F213" s="476"/>
      <c r="G213" s="476"/>
      <c r="H213" s="476"/>
      <c r="I213" s="476"/>
      <c r="J213" s="476"/>
    </row>
    <row r="214" spans="3:10" ht="13.5">
      <c r="C214" s="476"/>
      <c r="D214" s="476"/>
      <c r="E214" s="476"/>
      <c r="F214" s="476"/>
      <c r="G214" s="476"/>
      <c r="H214" s="476"/>
      <c r="I214" s="476"/>
      <c r="J214" s="476"/>
    </row>
    <row r="215" spans="3:10" ht="13.5">
      <c r="C215" s="476"/>
      <c r="D215" s="476"/>
      <c r="E215" s="476"/>
      <c r="F215" s="476"/>
      <c r="G215" s="476"/>
      <c r="H215" s="476"/>
      <c r="I215" s="476"/>
      <c r="J215" s="476"/>
    </row>
    <row r="216" spans="3:10" ht="13.5">
      <c r="C216" s="476"/>
      <c r="D216" s="476"/>
      <c r="E216" s="476"/>
      <c r="F216" s="476"/>
      <c r="G216" s="476"/>
      <c r="H216" s="476"/>
      <c r="I216" s="476"/>
      <c r="J216" s="476"/>
    </row>
    <row r="217" spans="3:10" ht="13.5">
      <c r="C217" s="476"/>
      <c r="D217" s="476"/>
      <c r="E217" s="476"/>
      <c r="F217" s="476"/>
      <c r="G217" s="476"/>
      <c r="H217" s="476"/>
      <c r="I217" s="476"/>
      <c r="J217" s="476"/>
    </row>
    <row r="218" spans="3:10" ht="13.5">
      <c r="C218" s="476"/>
      <c r="D218" s="476"/>
      <c r="E218" s="476"/>
      <c r="F218" s="476"/>
      <c r="G218" s="476"/>
      <c r="H218" s="476"/>
      <c r="I218" s="476"/>
      <c r="J218" s="476"/>
    </row>
    <row r="219" spans="3:10" ht="13.5">
      <c r="C219" s="476"/>
      <c r="D219" s="476"/>
      <c r="E219" s="476"/>
      <c r="F219" s="476"/>
      <c r="G219" s="476"/>
      <c r="H219" s="476"/>
      <c r="I219" s="476"/>
      <c r="J219" s="476"/>
    </row>
    <row r="220" spans="3:10" ht="13.5">
      <c r="C220" s="476"/>
      <c r="D220" s="476"/>
      <c r="E220" s="476"/>
      <c r="F220" s="476"/>
      <c r="G220" s="476"/>
      <c r="H220" s="476"/>
      <c r="I220" s="476"/>
      <c r="J220" s="476"/>
    </row>
    <row r="221" spans="3:10" ht="13.5">
      <c r="C221" s="476"/>
      <c r="D221" s="476"/>
      <c r="E221" s="476"/>
      <c r="F221" s="476"/>
      <c r="G221" s="476"/>
      <c r="H221" s="476"/>
      <c r="I221" s="476"/>
      <c r="J221" s="476"/>
    </row>
    <row r="222" spans="3:10" ht="13.5">
      <c r="C222" s="476"/>
      <c r="D222" s="476"/>
      <c r="E222" s="476"/>
      <c r="F222" s="476"/>
      <c r="G222" s="476"/>
      <c r="H222" s="476"/>
      <c r="I222" s="476"/>
      <c r="J222" s="476"/>
    </row>
    <row r="223" spans="3:10" ht="13.5">
      <c r="C223" s="476"/>
      <c r="D223" s="476"/>
      <c r="E223" s="476"/>
      <c r="F223" s="476"/>
      <c r="G223" s="476"/>
      <c r="H223" s="476"/>
      <c r="I223" s="476"/>
      <c r="J223" s="476"/>
    </row>
    <row r="224" spans="3:10" ht="13.5">
      <c r="C224" s="476"/>
      <c r="D224" s="476"/>
      <c r="E224" s="476"/>
      <c r="F224" s="476"/>
      <c r="G224" s="476"/>
      <c r="H224" s="476"/>
      <c r="I224" s="476"/>
      <c r="J224" s="476"/>
    </row>
    <row r="225" spans="3:10" ht="13.5">
      <c r="C225" s="476"/>
      <c r="D225" s="476"/>
      <c r="E225" s="476"/>
      <c r="F225" s="476"/>
      <c r="G225" s="476"/>
      <c r="H225" s="476"/>
      <c r="I225" s="476"/>
      <c r="J225" s="476"/>
    </row>
    <row r="226" spans="3:10" ht="13.5">
      <c r="C226" s="476"/>
      <c r="D226" s="476"/>
      <c r="E226" s="476"/>
      <c r="F226" s="476"/>
      <c r="G226" s="476"/>
      <c r="H226" s="476"/>
      <c r="I226" s="476"/>
      <c r="J226" s="476"/>
    </row>
    <row r="227" spans="3:10" ht="13.5">
      <c r="C227" s="476"/>
      <c r="D227" s="476"/>
      <c r="E227" s="476"/>
      <c r="F227" s="476"/>
      <c r="G227" s="476"/>
      <c r="H227" s="476"/>
      <c r="I227" s="476"/>
      <c r="J227" s="476"/>
    </row>
    <row r="228" spans="3:10" ht="13.5">
      <c r="C228" s="476"/>
      <c r="D228" s="476"/>
      <c r="E228" s="476"/>
      <c r="F228" s="476"/>
      <c r="G228" s="476"/>
      <c r="H228" s="476"/>
      <c r="I228" s="476"/>
      <c r="J228" s="476"/>
    </row>
    <row r="229" spans="3:10" ht="13.5">
      <c r="C229" s="476"/>
      <c r="D229" s="476"/>
      <c r="E229" s="476"/>
      <c r="F229" s="476"/>
      <c r="G229" s="476"/>
      <c r="H229" s="476"/>
      <c r="I229" s="476"/>
      <c r="J229" s="476"/>
    </row>
    <row r="230" spans="3:10" ht="13.5">
      <c r="C230" s="476"/>
      <c r="D230" s="476"/>
      <c r="E230" s="476"/>
      <c r="F230" s="476"/>
      <c r="G230" s="476"/>
      <c r="H230" s="476"/>
      <c r="I230" s="476"/>
      <c r="J230" s="476"/>
    </row>
    <row r="231" spans="3:10" ht="13.5">
      <c r="C231" s="476"/>
      <c r="D231" s="476"/>
      <c r="E231" s="476"/>
      <c r="F231" s="476"/>
      <c r="G231" s="476"/>
      <c r="H231" s="476"/>
      <c r="I231" s="476"/>
      <c r="J231" s="476"/>
    </row>
    <row r="232" spans="3:10" ht="13.5">
      <c r="C232" s="476"/>
      <c r="D232" s="476"/>
      <c r="E232" s="476"/>
      <c r="F232" s="476"/>
      <c r="G232" s="476"/>
      <c r="H232" s="476"/>
      <c r="I232" s="476"/>
      <c r="J232" s="476"/>
    </row>
    <row r="233" spans="3:10" ht="13.5">
      <c r="C233" s="476"/>
      <c r="D233" s="476"/>
      <c r="E233" s="476"/>
      <c r="F233" s="476"/>
      <c r="G233" s="476"/>
      <c r="H233" s="476"/>
      <c r="I233" s="476"/>
      <c r="J233" s="476"/>
    </row>
    <row r="234" spans="3:10" ht="13.5">
      <c r="C234" s="476"/>
      <c r="D234" s="476"/>
      <c r="E234" s="476"/>
      <c r="F234" s="476"/>
      <c r="G234" s="476"/>
      <c r="H234" s="476"/>
      <c r="I234" s="476"/>
      <c r="J234" s="476"/>
    </row>
    <row r="235" spans="3:10" ht="13.5">
      <c r="C235" s="476"/>
      <c r="D235" s="476"/>
      <c r="E235" s="476"/>
      <c r="F235" s="476"/>
      <c r="G235" s="476"/>
      <c r="H235" s="476"/>
      <c r="I235" s="476"/>
      <c r="J235" s="476"/>
    </row>
    <row r="236" spans="3:10" ht="13.5">
      <c r="C236" s="476"/>
      <c r="D236" s="476"/>
      <c r="E236" s="476"/>
      <c r="F236" s="476"/>
      <c r="G236" s="476"/>
      <c r="H236" s="476"/>
      <c r="I236" s="476"/>
      <c r="J236" s="476"/>
    </row>
    <row r="237" spans="3:10" ht="13.5">
      <c r="C237" s="476"/>
      <c r="D237" s="476"/>
      <c r="E237" s="476"/>
      <c r="F237" s="476"/>
      <c r="G237" s="476"/>
      <c r="H237" s="476"/>
      <c r="I237" s="476"/>
      <c r="J237" s="476"/>
    </row>
    <row r="238" spans="3:10" ht="13.5">
      <c r="C238" s="476"/>
      <c r="D238" s="476"/>
      <c r="E238" s="476"/>
      <c r="F238" s="476"/>
      <c r="G238" s="476"/>
      <c r="H238" s="476"/>
      <c r="I238" s="476"/>
      <c r="J238" s="476"/>
    </row>
    <row r="239" spans="3:10" ht="13.5">
      <c r="C239" s="476"/>
      <c r="D239" s="476"/>
      <c r="E239" s="476"/>
      <c r="F239" s="476"/>
      <c r="G239" s="476"/>
      <c r="H239" s="476"/>
      <c r="I239" s="476"/>
      <c r="J239" s="476"/>
    </row>
    <row r="240" spans="3:10" ht="13.5">
      <c r="C240" s="476"/>
      <c r="D240" s="476"/>
      <c r="E240" s="476"/>
      <c r="F240" s="476"/>
      <c r="G240" s="476"/>
      <c r="H240" s="476"/>
      <c r="I240" s="476"/>
      <c r="J240" s="476"/>
    </row>
    <row r="241" spans="3:10" ht="13.5">
      <c r="C241" s="476"/>
      <c r="D241" s="476"/>
      <c r="E241" s="476"/>
      <c r="F241" s="476"/>
      <c r="G241" s="476"/>
      <c r="H241" s="476"/>
      <c r="I241" s="476"/>
      <c r="J241" s="476"/>
    </row>
  </sheetData>
  <sheetProtection/>
  <mergeCells count="4">
    <mergeCell ref="I16:J16"/>
    <mergeCell ref="C7:J7"/>
    <mergeCell ref="G10:I10"/>
    <mergeCell ref="B5:G5"/>
  </mergeCells>
  <printOptions horizontalCentered="1"/>
  <pageMargins left="0.3937007874015748" right="0.3937007874015748" top="0.86" bottom="0.72" header="0.5118110236220472" footer="0.36"/>
  <pageSetup fitToHeight="1" fitToWidth="1" horizontalDpi="300" verticalDpi="300" orientation="portrait" paperSize="9" scale="91" r:id="rId4"/>
  <headerFooter alignWithMargins="0">
    <oddHeader>&amp;L&amp;"Arial,Standard"&amp;10Muster GmbH
Abteilung&amp;R&amp;"Arial,Standard"&amp;10T. Muster
01.03.02</oddHeader>
    <oddFooter>&amp;L&amp;"Arial,Standard"&amp;10&amp;A&amp;C&amp;"Arial,Standard"&amp;10Seite &amp;P&amp;R&amp;"Symbol,Standard"Ó&amp;"Arial,Standard"&amp;10 Haufe Mediengruppe</oddFooter>
  </headerFooter>
  <drawing r:id="rId3"/>
  <legacyDrawing r:id="rId2"/>
</worksheet>
</file>

<file path=xl/worksheets/sheet8.xml><?xml version="1.0" encoding="utf-8"?>
<worksheet xmlns="http://schemas.openxmlformats.org/spreadsheetml/2006/main" xmlns:r="http://schemas.openxmlformats.org/officeDocument/2006/relationships">
  <sheetPr codeName="Tabelle4">
    <pageSetUpPr fitToPage="1"/>
  </sheetPr>
  <dimension ref="A1:X796"/>
  <sheetViews>
    <sheetView showGridLines="0" showRowColHeaders="0" zoomScale="85" zoomScaleNormal="85" zoomScalePageLayoutView="0" workbookViewId="0" topLeftCell="A31">
      <selection activeCell="H40" sqref="H40"/>
    </sheetView>
  </sheetViews>
  <sheetFormatPr defaultColWidth="12.57421875" defaultRowHeight="12.75"/>
  <cols>
    <col min="1" max="2" width="0.9921875" style="117" customWidth="1"/>
    <col min="3" max="3" width="9.8515625" style="117" customWidth="1"/>
    <col min="4" max="4" width="0.13671875" style="117" hidden="1" customWidth="1"/>
    <col min="5" max="5" width="35.57421875" style="117" customWidth="1"/>
    <col min="6" max="6" width="14.28125" style="117" customWidth="1"/>
    <col min="7" max="7" width="21.8515625" style="117" customWidth="1"/>
    <col min="8" max="8" width="14.421875" style="117" customWidth="1"/>
    <col min="9" max="9" width="9.57421875" style="117" customWidth="1"/>
    <col min="10" max="11" width="0.9921875" style="117" customWidth="1"/>
    <col min="12" max="12" width="16.7109375" style="117" customWidth="1"/>
    <col min="13" max="13" width="4.421875" style="117" customWidth="1"/>
    <col min="14" max="14" width="12.57421875" style="117" customWidth="1"/>
    <col min="15" max="15" width="19.7109375" style="117" customWidth="1"/>
    <col min="16" max="16" width="20.140625" style="117" customWidth="1"/>
    <col min="17" max="17" width="11.00390625" style="117" customWidth="1"/>
    <col min="18" max="18" width="8.7109375" style="117" customWidth="1"/>
    <col min="19" max="19" width="12.57421875" style="117" customWidth="1"/>
    <col min="20" max="20" width="5.7109375" style="117" customWidth="1"/>
    <col min="21" max="21" width="44.28125" style="117" customWidth="1"/>
    <col min="22" max="22" width="8.00390625" style="117" customWidth="1"/>
    <col min="23" max="23" width="20.140625" style="54" customWidth="1"/>
    <col min="24" max="24" width="12.57421875" style="55" customWidth="1"/>
    <col min="25" max="16384" width="12.57421875" style="117" customWidth="1"/>
  </cols>
  <sheetData>
    <row r="1" spans="1:11" s="204" customFormat="1" ht="0.75" customHeight="1">
      <c r="A1" s="201"/>
      <c r="B1" s="201"/>
      <c r="C1" s="201"/>
      <c r="D1" s="201"/>
      <c r="E1" s="201"/>
      <c r="F1" s="201"/>
      <c r="G1" s="201"/>
      <c r="H1" s="201"/>
      <c r="I1" s="201"/>
      <c r="J1" s="201"/>
      <c r="K1" s="380"/>
    </row>
    <row r="2" spans="1:11" s="204" customFormat="1" ht="0.75" customHeight="1">
      <c r="A2" s="201"/>
      <c r="B2" s="205"/>
      <c r="C2" s="205"/>
      <c r="D2" s="205"/>
      <c r="E2" s="205"/>
      <c r="F2" s="205"/>
      <c r="G2" s="205"/>
      <c r="H2" s="205"/>
      <c r="I2" s="205"/>
      <c r="J2" s="205"/>
      <c r="K2" s="380"/>
    </row>
    <row r="3" spans="1:11" s="204" customFormat="1" ht="0.75" customHeight="1">
      <c r="A3" s="201"/>
      <c r="B3" s="205"/>
      <c r="C3" s="205"/>
      <c r="D3" s="205"/>
      <c r="E3" s="205"/>
      <c r="F3" s="205"/>
      <c r="G3" s="205"/>
      <c r="H3" s="205"/>
      <c r="I3" s="205"/>
      <c r="J3" s="205"/>
      <c r="K3" s="380"/>
    </row>
    <row r="4" spans="1:12" s="209" customFormat="1" ht="0.75" customHeight="1">
      <c r="A4" s="201"/>
      <c r="B4" s="208"/>
      <c r="C4" s="30"/>
      <c r="D4" s="30"/>
      <c r="E4" s="30"/>
      <c r="F4" s="30"/>
      <c r="G4" s="30"/>
      <c r="H4" s="30"/>
      <c r="I4" s="30"/>
      <c r="J4" s="30"/>
      <c r="K4" s="380"/>
      <c r="L4" s="202"/>
    </row>
    <row r="5" spans="1:12" s="209" customFormat="1" ht="0.75" customHeight="1">
      <c r="A5" s="201"/>
      <c r="B5" s="691"/>
      <c r="C5" s="691"/>
      <c r="D5" s="691"/>
      <c r="E5" s="691"/>
      <c r="F5" s="691"/>
      <c r="G5" s="201"/>
      <c r="H5" s="201"/>
      <c r="I5" s="201"/>
      <c r="J5" s="201"/>
      <c r="K5" s="380"/>
      <c r="L5" s="202"/>
    </row>
    <row r="6" spans="1:11" ht="15">
      <c r="A6" s="380"/>
      <c r="K6" s="380"/>
    </row>
    <row r="7" spans="1:24" ht="24.75" customHeight="1">
      <c r="A7" s="380"/>
      <c r="C7" s="712" t="s">
        <v>165</v>
      </c>
      <c r="D7" s="712"/>
      <c r="E7" s="712"/>
      <c r="F7" s="712"/>
      <c r="G7" s="712"/>
      <c r="H7" s="712"/>
      <c r="I7" s="712"/>
      <c r="J7" s="388"/>
      <c r="K7" s="380"/>
      <c r="L7" s="388"/>
      <c r="M7" s="388"/>
      <c r="N7" s="388"/>
      <c r="O7" s="388"/>
      <c r="P7" s="388"/>
      <c r="Q7" s="388"/>
      <c r="R7" s="388"/>
      <c r="S7" s="388"/>
      <c r="T7" s="388"/>
      <c r="W7" s="117"/>
      <c r="X7" s="117"/>
    </row>
    <row r="8" spans="1:24" ht="15">
      <c r="A8" s="380"/>
      <c r="C8" s="487"/>
      <c r="D8" s="487"/>
      <c r="E8" s="487"/>
      <c r="F8" s="487"/>
      <c r="G8" s="488"/>
      <c r="H8" s="489"/>
      <c r="I8" s="487"/>
      <c r="J8" s="388"/>
      <c r="K8" s="380"/>
      <c r="L8" s="388"/>
      <c r="M8" s="388"/>
      <c r="N8" s="388"/>
      <c r="O8" s="388"/>
      <c r="P8" s="388"/>
      <c r="Q8" s="388"/>
      <c r="R8" s="388"/>
      <c r="S8" s="388"/>
      <c r="T8" s="388"/>
      <c r="W8" s="117"/>
      <c r="X8" s="117"/>
    </row>
    <row r="9" spans="1:24" ht="19.5" customHeight="1">
      <c r="A9" s="380"/>
      <c r="C9" s="427"/>
      <c r="D9" s="427"/>
      <c r="E9" s="490" t="s">
        <v>128</v>
      </c>
      <c r="F9" s="491"/>
      <c r="G9" s="528" t="str">
        <f>Vorwärts!G10</f>
        <v>Gesamtes Sortiment</v>
      </c>
      <c r="H9" s="492"/>
      <c r="I9" s="493"/>
      <c r="J9" s="388"/>
      <c r="K9" s="380"/>
      <c r="L9" s="388"/>
      <c r="M9" s="388"/>
      <c r="N9" s="388"/>
      <c r="O9" s="388"/>
      <c r="P9" s="388"/>
      <c r="Q9" s="388"/>
      <c r="R9" s="388"/>
      <c r="S9" s="388"/>
      <c r="T9" s="388"/>
      <c r="W9" s="117"/>
      <c r="X9" s="117"/>
    </row>
    <row r="10" spans="1:24" ht="19.5" customHeight="1">
      <c r="A10" s="380"/>
      <c r="C10" s="411"/>
      <c r="D10" s="411"/>
      <c r="E10" s="494" t="s">
        <v>166</v>
      </c>
      <c r="F10" s="495"/>
      <c r="G10" s="529">
        <f>G16</f>
        <v>1109746.4526010207</v>
      </c>
      <c r="H10" s="496"/>
      <c r="I10" s="497"/>
      <c r="J10" s="388"/>
      <c r="K10" s="380"/>
      <c r="L10" s="388"/>
      <c r="M10" s="388"/>
      <c r="N10" s="388"/>
      <c r="O10" s="388"/>
      <c r="P10" s="388"/>
      <c r="Q10" s="388"/>
      <c r="R10" s="388"/>
      <c r="S10" s="388"/>
      <c r="T10" s="388"/>
      <c r="W10" s="117"/>
      <c r="X10" s="117"/>
    </row>
    <row r="11" spans="1:24" ht="19.5" customHeight="1">
      <c r="A11" s="380"/>
      <c r="C11" s="427"/>
      <c r="D11" s="427"/>
      <c r="E11" s="530" t="str">
        <f>E41</f>
        <v>Zielverkaufsmenge</v>
      </c>
      <c r="F11" s="498"/>
      <c r="G11" s="499">
        <v>10000</v>
      </c>
      <c r="H11" s="500"/>
      <c r="I11" s="501"/>
      <c r="J11" s="388"/>
      <c r="K11" s="380"/>
      <c r="L11" s="388"/>
      <c r="M11" s="388"/>
      <c r="N11" s="388"/>
      <c r="O11" s="388"/>
      <c r="P11" s="388"/>
      <c r="Q11" s="388"/>
      <c r="R11" s="388"/>
      <c r="S11" s="388"/>
      <c r="T11" s="388"/>
      <c r="W11" s="117"/>
      <c r="X11" s="117"/>
    </row>
    <row r="12" spans="1:24" ht="19.5" customHeight="1">
      <c r="A12" s="380"/>
      <c r="C12" s="502"/>
      <c r="D12" s="502"/>
      <c r="E12" s="63" t="s">
        <v>167</v>
      </c>
      <c r="F12" s="64"/>
      <c r="G12" s="65">
        <f>IF(G11=0,0,G10/G11)</f>
        <v>110.97464526010206</v>
      </c>
      <c r="H12" s="66"/>
      <c r="I12" s="503"/>
      <c r="J12" s="388"/>
      <c r="K12" s="380"/>
      <c r="L12" s="388"/>
      <c r="M12" s="388"/>
      <c r="N12" s="388"/>
      <c r="O12" s="388"/>
      <c r="P12" s="388"/>
      <c r="Q12" s="388"/>
      <c r="R12" s="388"/>
      <c r="S12" s="388"/>
      <c r="T12" s="388"/>
      <c r="W12" s="117"/>
      <c r="X12" s="117"/>
    </row>
    <row r="13" spans="1:24" ht="15">
      <c r="A13" s="380"/>
      <c r="C13" s="410"/>
      <c r="D13" s="410"/>
      <c r="E13" s="411"/>
      <c r="F13" s="411"/>
      <c r="G13" s="412"/>
      <c r="H13" s="413"/>
      <c r="I13" s="414"/>
      <c r="J13" s="388"/>
      <c r="K13" s="380"/>
      <c r="L13" s="388"/>
      <c r="M13" s="388"/>
      <c r="N13" s="388"/>
      <c r="O13" s="388"/>
      <c r="P13" s="388"/>
      <c r="Q13" s="388"/>
      <c r="R13" s="388"/>
      <c r="S13" s="388"/>
      <c r="T13" s="388"/>
      <c r="W13" s="117"/>
      <c r="X13" s="117"/>
    </row>
    <row r="14" spans="1:24" ht="15">
      <c r="A14" s="380"/>
      <c r="C14" s="415" t="s">
        <v>133</v>
      </c>
      <c r="D14" s="416"/>
      <c r="E14" s="415" t="s">
        <v>134</v>
      </c>
      <c r="F14" s="418"/>
      <c r="G14" s="504" t="s">
        <v>53</v>
      </c>
      <c r="H14" s="715" t="s">
        <v>60</v>
      </c>
      <c r="I14" s="716"/>
      <c r="J14" s="388"/>
      <c r="K14" s="380"/>
      <c r="L14" s="388"/>
      <c r="M14" s="388"/>
      <c r="N14" s="388"/>
      <c r="O14" s="388"/>
      <c r="P14" s="388"/>
      <c r="Q14" s="388"/>
      <c r="R14" s="388"/>
      <c r="S14" s="388"/>
      <c r="T14" s="388"/>
      <c r="W14" s="117"/>
      <c r="X14" s="117"/>
    </row>
    <row r="15" spans="1:24" ht="15">
      <c r="A15" s="380"/>
      <c r="C15" s="421"/>
      <c r="D15" s="411"/>
      <c r="E15" s="421"/>
      <c r="F15" s="505"/>
      <c r="G15" s="506"/>
      <c r="H15" s="413"/>
      <c r="I15" s="507"/>
      <c r="J15" s="388"/>
      <c r="K15" s="380"/>
      <c r="L15" s="388"/>
      <c r="M15" s="388"/>
      <c r="N15" s="388"/>
      <c r="O15" s="388"/>
      <c r="P15" s="388"/>
      <c r="Q15" s="388"/>
      <c r="R15" s="388"/>
      <c r="S15" s="388"/>
      <c r="T15" s="388"/>
      <c r="W15" s="117"/>
      <c r="X15" s="117"/>
    </row>
    <row r="16" spans="1:24" ht="14.25">
      <c r="A16" s="380"/>
      <c r="C16" s="508"/>
      <c r="D16" s="298"/>
      <c r="E16" s="509" t="s">
        <v>136</v>
      </c>
      <c r="F16" s="427"/>
      <c r="G16" s="531">
        <f>G19+G18</f>
        <v>1109746.4526010207</v>
      </c>
      <c r="H16" s="432"/>
      <c r="I16" s="510"/>
      <c r="J16" s="388"/>
      <c r="K16" s="380"/>
      <c r="L16" s="388"/>
      <c r="M16" s="388"/>
      <c r="N16" s="388"/>
      <c r="O16" s="388"/>
      <c r="P16" s="388"/>
      <c r="Q16" s="388"/>
      <c r="R16" s="388"/>
      <c r="S16" s="388"/>
      <c r="T16" s="388"/>
      <c r="W16" s="117"/>
      <c r="X16" s="117"/>
    </row>
    <row r="17" spans="1:24" ht="14.25">
      <c r="A17" s="380"/>
      <c r="C17" s="435"/>
      <c r="D17" s="427"/>
      <c r="E17" s="435"/>
      <c r="F17" s="427"/>
      <c r="G17" s="67"/>
      <c r="H17" s="427"/>
      <c r="I17" s="430"/>
      <c r="J17" s="388"/>
      <c r="K17" s="380"/>
      <c r="L17" s="388"/>
      <c r="M17" s="388"/>
      <c r="N17" s="388"/>
      <c r="O17" s="388"/>
      <c r="P17" s="388"/>
      <c r="Q17" s="388"/>
      <c r="R17" s="388"/>
      <c r="S17" s="388"/>
      <c r="T17" s="388"/>
      <c r="W17" s="117"/>
      <c r="X17" s="117"/>
    </row>
    <row r="18" spans="1:24" ht="14.25">
      <c r="A18" s="380"/>
      <c r="C18" s="58">
        <v>0.05</v>
      </c>
      <c r="D18" s="432"/>
      <c r="E18" s="511" t="s">
        <v>168</v>
      </c>
      <c r="F18" s="512"/>
      <c r="G18" s="533">
        <f>G19*H18/(I28-H18)</f>
        <v>55487.322630051036</v>
      </c>
      <c r="H18" s="532">
        <f>C18</f>
        <v>0.05</v>
      </c>
      <c r="I18" s="510"/>
      <c r="J18" s="388"/>
      <c r="K18" s="380"/>
      <c r="L18" s="388"/>
      <c r="M18" s="388"/>
      <c r="N18" s="388"/>
      <c r="O18" s="388"/>
      <c r="P18" s="388"/>
      <c r="Q18" s="388"/>
      <c r="R18" s="388"/>
      <c r="S18" s="388"/>
      <c r="T18" s="388"/>
      <c r="W18" s="117"/>
      <c r="X18" s="117"/>
    </row>
    <row r="19" spans="1:24" ht="14.25">
      <c r="A19" s="380"/>
      <c r="C19" s="435"/>
      <c r="D19" s="427"/>
      <c r="E19" s="509" t="s">
        <v>139</v>
      </c>
      <c r="F19" s="427"/>
      <c r="G19" s="531">
        <f>G22+G21</f>
        <v>1054259.1299709696</v>
      </c>
      <c r="H19" s="432"/>
      <c r="I19" s="510"/>
      <c r="J19" s="388"/>
      <c r="K19" s="380"/>
      <c r="L19" s="388"/>
      <c r="M19" s="388"/>
      <c r="N19" s="388"/>
      <c r="O19" s="388"/>
      <c r="P19" s="388"/>
      <c r="Q19" s="388"/>
      <c r="R19" s="388"/>
      <c r="S19" s="388"/>
      <c r="T19" s="388"/>
      <c r="W19" s="117"/>
      <c r="X19" s="117"/>
    </row>
    <row r="20" spans="1:24" ht="14.25">
      <c r="A20" s="380"/>
      <c r="C20" s="435"/>
      <c r="D20" s="427"/>
      <c r="E20" s="435"/>
      <c r="F20" s="427"/>
      <c r="G20" s="67"/>
      <c r="H20" s="427"/>
      <c r="I20" s="430"/>
      <c r="J20" s="388"/>
      <c r="K20" s="380"/>
      <c r="L20" s="388"/>
      <c r="M20" s="388"/>
      <c r="N20" s="388"/>
      <c r="O20" s="388"/>
      <c r="P20" s="388"/>
      <c r="Q20" s="388"/>
      <c r="R20" s="388"/>
      <c r="S20" s="388"/>
      <c r="T20" s="388"/>
      <c r="W20" s="117"/>
      <c r="X20" s="117"/>
    </row>
    <row r="21" spans="1:24" ht="14.25">
      <c r="A21" s="380"/>
      <c r="C21" s="58">
        <v>0.03</v>
      </c>
      <c r="D21" s="432"/>
      <c r="E21" s="511" t="s">
        <v>169</v>
      </c>
      <c r="F21" s="512"/>
      <c r="G21" s="533">
        <f>G22*H21/(I28-H21)</f>
        <v>31627.77389912909</v>
      </c>
      <c r="H21" s="532">
        <f>C21</f>
        <v>0.03</v>
      </c>
      <c r="I21" s="510"/>
      <c r="J21" s="388"/>
      <c r="K21" s="380"/>
      <c r="L21" s="388"/>
      <c r="M21" s="388"/>
      <c r="N21" s="388"/>
      <c r="O21" s="388"/>
      <c r="P21" s="388"/>
      <c r="Q21" s="388"/>
      <c r="R21" s="388"/>
      <c r="S21" s="388"/>
      <c r="T21" s="388"/>
      <c r="W21" s="117"/>
      <c r="X21" s="117"/>
    </row>
    <row r="22" spans="1:24" ht="14.25">
      <c r="A22" s="380"/>
      <c r="C22" s="435"/>
      <c r="D22" s="427"/>
      <c r="E22" s="509" t="s">
        <v>141</v>
      </c>
      <c r="F22" s="427"/>
      <c r="G22" s="531">
        <f>G25-G24</f>
        <v>1022631.3560718405</v>
      </c>
      <c r="H22" s="432"/>
      <c r="I22" s="510"/>
      <c r="J22" s="388"/>
      <c r="K22" s="380"/>
      <c r="L22" s="388"/>
      <c r="M22" s="388"/>
      <c r="N22" s="388"/>
      <c r="O22" s="388"/>
      <c r="P22" s="388"/>
      <c r="Q22" s="388"/>
      <c r="R22" s="388"/>
      <c r="S22" s="388"/>
      <c r="T22" s="388"/>
      <c r="W22" s="117"/>
      <c r="X22" s="117"/>
    </row>
    <row r="23" spans="1:24" ht="14.25">
      <c r="A23" s="380"/>
      <c r="C23" s="435"/>
      <c r="D23" s="427"/>
      <c r="E23" s="435"/>
      <c r="F23" s="427"/>
      <c r="G23" s="67"/>
      <c r="H23" s="427"/>
      <c r="I23" s="430"/>
      <c r="J23" s="388"/>
      <c r="K23" s="380"/>
      <c r="L23" s="388"/>
      <c r="M23" s="388"/>
      <c r="N23" s="388"/>
      <c r="O23" s="388"/>
      <c r="P23" s="388"/>
      <c r="Q23" s="388"/>
      <c r="R23" s="388"/>
      <c r="S23" s="388"/>
      <c r="T23" s="388"/>
      <c r="W23" s="117"/>
      <c r="X23" s="117"/>
    </row>
    <row r="24" spans="1:24" ht="14.25">
      <c r="A24" s="380"/>
      <c r="C24" s="508"/>
      <c r="D24" s="438"/>
      <c r="E24" s="511" t="s">
        <v>170</v>
      </c>
      <c r="F24" s="512"/>
      <c r="G24" s="533">
        <f>'Kostenplan. u. -trennung'!E27</f>
        <v>15000</v>
      </c>
      <c r="H24" s="432"/>
      <c r="I24" s="510"/>
      <c r="J24" s="388"/>
      <c r="K24" s="380"/>
      <c r="L24" s="388"/>
      <c r="M24" s="388"/>
      <c r="N24" s="388"/>
      <c r="O24" s="388"/>
      <c r="P24" s="388"/>
      <c r="Q24" s="388"/>
      <c r="R24" s="388"/>
      <c r="S24" s="388"/>
      <c r="T24" s="388"/>
      <c r="W24" s="117"/>
      <c r="X24" s="117"/>
    </row>
    <row r="25" spans="1:24" ht="14.25">
      <c r="A25" s="380"/>
      <c r="C25" s="435"/>
      <c r="D25" s="427"/>
      <c r="E25" s="509" t="s">
        <v>171</v>
      </c>
      <c r="F25" s="427"/>
      <c r="G25" s="531">
        <f>G28-G27</f>
        <v>1037631.3560718405</v>
      </c>
      <c r="H25" s="432"/>
      <c r="I25" s="513"/>
      <c r="J25" s="388"/>
      <c r="K25" s="380"/>
      <c r="L25" s="388"/>
      <c r="M25" s="388"/>
      <c r="N25" s="388"/>
      <c r="O25" s="388"/>
      <c r="P25" s="388"/>
      <c r="Q25" s="388"/>
      <c r="R25" s="388"/>
      <c r="S25" s="388"/>
      <c r="T25" s="388"/>
      <c r="W25" s="117"/>
      <c r="X25" s="117"/>
    </row>
    <row r="26" spans="1:24" ht="14.25">
      <c r="A26" s="380"/>
      <c r="C26" s="435"/>
      <c r="D26" s="427"/>
      <c r="E26" s="435"/>
      <c r="F26" s="427"/>
      <c r="G26" s="67"/>
      <c r="H26" s="427"/>
      <c r="I26" s="430"/>
      <c r="J26" s="388"/>
      <c r="K26" s="380"/>
      <c r="L26" s="388"/>
      <c r="M26" s="388"/>
      <c r="N26" s="388"/>
      <c r="O26" s="388"/>
      <c r="P26" s="388"/>
      <c r="Q26" s="388"/>
      <c r="R26" s="388"/>
      <c r="S26" s="388"/>
      <c r="T26" s="388"/>
      <c r="W26" s="117"/>
      <c r="X26" s="117"/>
    </row>
    <row r="27" spans="1:24" ht="14.25">
      <c r="A27" s="380"/>
      <c r="C27" s="437"/>
      <c r="D27" s="432"/>
      <c r="E27" s="511" t="s">
        <v>172</v>
      </c>
      <c r="F27" s="512"/>
      <c r="G27" s="534">
        <f>'Kostenplan. u. -trennung'!E43-'Kostenplan. u. -trennung'!E27</f>
        <v>518700</v>
      </c>
      <c r="H27" s="432"/>
      <c r="I27" s="514"/>
      <c r="J27" s="388"/>
      <c r="K27" s="380"/>
      <c r="L27" s="388"/>
      <c r="M27" s="388"/>
      <c r="N27" s="388"/>
      <c r="O27" s="388"/>
      <c r="P27" s="388"/>
      <c r="Q27" s="388"/>
      <c r="R27" s="388"/>
      <c r="S27" s="388"/>
      <c r="T27" s="388"/>
      <c r="W27" s="117"/>
      <c r="X27" s="117"/>
    </row>
    <row r="28" spans="1:24" ht="14.25">
      <c r="A28" s="380"/>
      <c r="C28" s="435"/>
      <c r="D28" s="427"/>
      <c r="E28" s="509" t="s">
        <v>147</v>
      </c>
      <c r="F28" s="427"/>
      <c r="G28" s="531">
        <f>G31-G30</f>
        <v>1556331.3560718405</v>
      </c>
      <c r="I28" s="515">
        <v>1</v>
      </c>
      <c r="J28" s="388"/>
      <c r="K28" s="380"/>
      <c r="L28" s="388"/>
      <c r="M28" s="388"/>
      <c r="N28" s="388"/>
      <c r="O28" s="388"/>
      <c r="P28" s="388"/>
      <c r="Q28" s="388"/>
      <c r="R28" s="388"/>
      <c r="S28" s="388"/>
      <c r="T28" s="388"/>
      <c r="W28" s="117"/>
      <c r="X28" s="117"/>
    </row>
    <row r="29" spans="1:24" ht="14.25">
      <c r="A29" s="380"/>
      <c r="C29" s="435"/>
      <c r="D29" s="427"/>
      <c r="E29" s="435"/>
      <c r="F29" s="427"/>
      <c r="G29" s="67"/>
      <c r="H29" s="427"/>
      <c r="I29" s="430"/>
      <c r="J29" s="388"/>
      <c r="K29" s="380"/>
      <c r="L29" s="388"/>
      <c r="M29" s="388"/>
      <c r="N29" s="388"/>
      <c r="O29" s="388"/>
      <c r="P29" s="388"/>
      <c r="Q29" s="388"/>
      <c r="R29" s="388"/>
      <c r="S29" s="388"/>
      <c r="T29" s="388"/>
      <c r="W29" s="117"/>
      <c r="X29" s="117"/>
    </row>
    <row r="30" spans="1:24" ht="14.25">
      <c r="A30" s="380"/>
      <c r="C30" s="480">
        <f>'Kalk. Kosten'!F16</f>
        <v>0.02</v>
      </c>
      <c r="D30" s="432"/>
      <c r="E30" s="511" t="s">
        <v>173</v>
      </c>
      <c r="F30" s="512"/>
      <c r="G30" s="533">
        <f>G31*I30/I31</f>
        <v>31126.627121436813</v>
      </c>
      <c r="H30" s="516"/>
      <c r="I30" s="535">
        <f>C30</f>
        <v>0.02</v>
      </c>
      <c r="J30" s="388"/>
      <c r="K30" s="380"/>
      <c r="L30" s="388"/>
      <c r="M30" s="388"/>
      <c r="N30" s="388"/>
      <c r="O30" s="388"/>
      <c r="P30" s="388"/>
      <c r="Q30" s="388"/>
      <c r="R30" s="388"/>
      <c r="S30" s="388"/>
      <c r="T30" s="388"/>
      <c r="W30" s="117"/>
      <c r="X30" s="117"/>
    </row>
    <row r="31" spans="1:24" ht="14.25">
      <c r="A31" s="380"/>
      <c r="C31" s="435"/>
      <c r="D31" s="427"/>
      <c r="E31" s="509" t="s">
        <v>174</v>
      </c>
      <c r="F31" s="427"/>
      <c r="G31" s="531">
        <f>G34-G33</f>
        <v>1587457.9831932774</v>
      </c>
      <c r="H31" s="536">
        <f>H34-H33</f>
        <v>0.97</v>
      </c>
      <c r="I31" s="537">
        <f>100%+C30</f>
        <v>1.02</v>
      </c>
      <c r="J31" s="388"/>
      <c r="K31" s="380"/>
      <c r="L31" s="388"/>
      <c r="M31" s="388"/>
      <c r="N31" s="388"/>
      <c r="O31" s="388"/>
      <c r="P31" s="388"/>
      <c r="Q31" s="388"/>
      <c r="R31" s="388"/>
      <c r="S31" s="388"/>
      <c r="T31" s="388"/>
      <c r="W31" s="117"/>
      <c r="X31" s="117"/>
    </row>
    <row r="32" spans="1:24" ht="14.25">
      <c r="A32" s="380"/>
      <c r="C32" s="435"/>
      <c r="D32" s="427"/>
      <c r="E32" s="435"/>
      <c r="F32" s="427"/>
      <c r="G32" s="67"/>
      <c r="H32" s="85"/>
      <c r="I32" s="517"/>
      <c r="J32" s="388"/>
      <c r="K32" s="380"/>
      <c r="L32" s="388"/>
      <c r="M32" s="388"/>
      <c r="N32" s="388"/>
      <c r="O32" s="388"/>
      <c r="P32" s="388"/>
      <c r="Q32" s="388"/>
      <c r="R32" s="388"/>
      <c r="S32" s="388"/>
      <c r="T32" s="388"/>
      <c r="W32" s="117"/>
      <c r="X32" s="117"/>
    </row>
    <row r="33" spans="1:24" ht="14.25">
      <c r="A33" s="380"/>
      <c r="C33" s="58">
        <v>0.03</v>
      </c>
      <c r="D33" s="432"/>
      <c r="E33" s="511" t="s">
        <v>175</v>
      </c>
      <c r="F33" s="512"/>
      <c r="G33" s="533">
        <f>G34*H33/H34</f>
        <v>49096.63865546218</v>
      </c>
      <c r="H33" s="532">
        <f>C33</f>
        <v>0.03</v>
      </c>
      <c r="I33" s="514"/>
      <c r="J33" s="388"/>
      <c r="K33" s="380"/>
      <c r="L33" s="388"/>
      <c r="M33" s="388"/>
      <c r="N33" s="388"/>
      <c r="O33" s="388"/>
      <c r="P33" s="388"/>
      <c r="Q33" s="388"/>
      <c r="R33" s="388"/>
      <c r="S33" s="388"/>
      <c r="T33" s="388"/>
      <c r="W33" s="117"/>
      <c r="X33" s="117"/>
    </row>
    <row r="34" spans="1:24" ht="14.25">
      <c r="A34" s="380"/>
      <c r="C34" s="435"/>
      <c r="D34" s="427"/>
      <c r="E34" s="509" t="s">
        <v>153</v>
      </c>
      <c r="F34" s="427"/>
      <c r="G34" s="531">
        <f>G37-G36</f>
        <v>1636554.6218487395</v>
      </c>
      <c r="H34" s="432">
        <v>1</v>
      </c>
      <c r="I34" s="538">
        <f>I37-I36</f>
        <v>0.95</v>
      </c>
      <c r="J34" s="388"/>
      <c r="K34" s="380"/>
      <c r="L34" s="388"/>
      <c r="M34" s="388"/>
      <c r="N34" s="388"/>
      <c r="O34" s="388"/>
      <c r="P34" s="388"/>
      <c r="Q34" s="388"/>
      <c r="R34" s="388"/>
      <c r="S34" s="388"/>
      <c r="T34" s="388"/>
      <c r="W34" s="117"/>
      <c r="X34" s="117"/>
    </row>
    <row r="35" spans="1:24" ht="14.25">
      <c r="A35" s="380"/>
      <c r="C35" s="435"/>
      <c r="D35" s="427"/>
      <c r="E35" s="435"/>
      <c r="F35" s="427"/>
      <c r="G35" s="67"/>
      <c r="H35" s="427"/>
      <c r="I35" s="515"/>
      <c r="J35" s="388"/>
      <c r="K35" s="380"/>
      <c r="L35" s="388"/>
      <c r="M35" s="388"/>
      <c r="N35" s="388"/>
      <c r="O35" s="388"/>
      <c r="P35" s="388"/>
      <c r="Q35" s="388"/>
      <c r="R35" s="388"/>
      <c r="S35" s="388"/>
      <c r="T35" s="388"/>
      <c r="W35" s="117"/>
      <c r="X35" s="117"/>
    </row>
    <row r="36" spans="1:24" ht="14.25">
      <c r="A36" s="380"/>
      <c r="C36" s="58">
        <v>0.05</v>
      </c>
      <c r="D36" s="432"/>
      <c r="E36" s="511" t="s">
        <v>176</v>
      </c>
      <c r="F36" s="512"/>
      <c r="G36" s="533">
        <f>G40*I36/I40</f>
        <v>86134.45378151261</v>
      </c>
      <c r="H36" s="519"/>
      <c r="I36" s="539">
        <f>C36</f>
        <v>0.05</v>
      </c>
      <c r="J36" s="388"/>
      <c r="K36" s="380"/>
      <c r="L36" s="388"/>
      <c r="M36" s="388"/>
      <c r="N36" s="388"/>
      <c r="O36" s="388"/>
      <c r="P36" s="388"/>
      <c r="Q36" s="388"/>
      <c r="R36" s="388"/>
      <c r="S36" s="388"/>
      <c r="T36" s="388"/>
      <c r="W36" s="117"/>
      <c r="X36" s="117"/>
    </row>
    <row r="37" spans="1:24" ht="13.5">
      <c r="A37" s="380"/>
      <c r="C37" s="435"/>
      <c r="D37" s="427"/>
      <c r="E37" s="520" t="s">
        <v>177</v>
      </c>
      <c r="F37" s="427"/>
      <c r="G37" s="531">
        <f>G40-G39</f>
        <v>1722689.075630252</v>
      </c>
      <c r="H37" s="432" t="s">
        <v>74</v>
      </c>
      <c r="I37" s="518">
        <v>1</v>
      </c>
      <c r="J37" s="388"/>
      <c r="K37" s="380"/>
      <c r="L37" s="388"/>
      <c r="M37" s="388"/>
      <c r="N37" s="388"/>
      <c r="O37" s="388"/>
      <c r="P37" s="388"/>
      <c r="Q37" s="388"/>
      <c r="R37" s="388"/>
      <c r="S37" s="388"/>
      <c r="T37" s="388"/>
      <c r="W37" s="117"/>
      <c r="X37" s="117"/>
    </row>
    <row r="38" spans="1:24" ht="13.5">
      <c r="A38" s="380"/>
      <c r="C38" s="435"/>
      <c r="D38" s="427"/>
      <c r="E38" s="435"/>
      <c r="F38" s="427"/>
      <c r="G38" s="67"/>
      <c r="H38" s="427"/>
      <c r="I38" s="515"/>
      <c r="J38" s="388"/>
      <c r="K38" s="380"/>
      <c r="L38" s="388"/>
      <c r="M38" s="388"/>
      <c r="N38" s="388"/>
      <c r="O38" s="388"/>
      <c r="P38" s="388"/>
      <c r="Q38" s="388"/>
      <c r="R38" s="388"/>
      <c r="S38" s="388"/>
      <c r="T38" s="388"/>
      <c r="W38" s="117"/>
      <c r="X38" s="117"/>
    </row>
    <row r="39" spans="1:24" ht="13.5">
      <c r="A39" s="380"/>
      <c r="C39" s="58">
        <v>0.19</v>
      </c>
      <c r="D39" s="432"/>
      <c r="E39" s="511" t="s">
        <v>178</v>
      </c>
      <c r="F39" s="512"/>
      <c r="G39" s="533">
        <f>G40*I39/I40</f>
        <v>327310.9243697479</v>
      </c>
      <c r="H39" s="519"/>
      <c r="I39" s="540">
        <f>C39</f>
        <v>0.19</v>
      </c>
      <c r="J39" s="388"/>
      <c r="K39" s="380"/>
      <c r="L39" s="388"/>
      <c r="M39" s="388"/>
      <c r="N39" s="388"/>
      <c r="O39" s="388"/>
      <c r="P39" s="388"/>
      <c r="Q39" s="388"/>
      <c r="R39" s="388"/>
      <c r="S39" s="388"/>
      <c r="T39" s="388"/>
      <c r="W39" s="117"/>
      <c r="X39" s="117"/>
    </row>
    <row r="40" spans="1:24" ht="13.5">
      <c r="A40" s="380"/>
      <c r="C40" s="437"/>
      <c r="D40" s="298"/>
      <c r="E40" s="520" t="s">
        <v>132</v>
      </c>
      <c r="F40" s="427"/>
      <c r="G40" s="531">
        <f>G41*G42</f>
        <v>2050000</v>
      </c>
      <c r="H40" s="432"/>
      <c r="I40" s="541">
        <f>I37+I39</f>
        <v>1.19</v>
      </c>
      <c r="J40" s="388"/>
      <c r="K40" s="380"/>
      <c r="L40" s="388"/>
      <c r="M40" s="388"/>
      <c r="N40" s="388"/>
      <c r="O40" s="388"/>
      <c r="P40" s="388"/>
      <c r="Q40" s="388"/>
      <c r="R40" s="388"/>
      <c r="S40" s="388"/>
      <c r="T40" s="388"/>
      <c r="W40" s="117"/>
      <c r="X40" s="117"/>
    </row>
    <row r="41" spans="1:24" ht="13.5">
      <c r="A41" s="380"/>
      <c r="C41" s="435"/>
      <c r="D41" s="427"/>
      <c r="E41" s="542" t="str">
        <f>Vorwärts!E43</f>
        <v>Zielverkaufsmenge</v>
      </c>
      <c r="F41" s="436"/>
      <c r="G41" s="543">
        <f>G11</f>
        <v>10000</v>
      </c>
      <c r="H41" s="432"/>
      <c r="I41" s="515"/>
      <c r="J41" s="388"/>
      <c r="K41" s="380"/>
      <c r="L41" s="388"/>
      <c r="M41" s="388"/>
      <c r="N41" s="388"/>
      <c r="O41" s="388"/>
      <c r="P41" s="388"/>
      <c r="Q41" s="388"/>
      <c r="R41" s="388"/>
      <c r="S41" s="388"/>
      <c r="T41" s="388"/>
      <c r="W41" s="117"/>
      <c r="X41" s="117"/>
    </row>
    <row r="42" spans="1:24" ht="13.5">
      <c r="A42" s="380"/>
      <c r="C42" s="521"/>
      <c r="D42" s="407"/>
      <c r="E42" s="522" t="s">
        <v>179</v>
      </c>
      <c r="F42" s="407"/>
      <c r="G42" s="523">
        <v>205</v>
      </c>
      <c r="H42" s="407"/>
      <c r="I42" s="524"/>
      <c r="J42" s="388"/>
      <c r="K42" s="380"/>
      <c r="L42" s="388"/>
      <c r="M42" s="388"/>
      <c r="N42" s="388"/>
      <c r="O42" s="388"/>
      <c r="P42" s="388"/>
      <c r="Q42" s="388"/>
      <c r="R42" s="388"/>
      <c r="S42" s="388"/>
      <c r="T42" s="388"/>
      <c r="W42" s="117"/>
      <c r="X42" s="117"/>
    </row>
    <row r="43" spans="1:24" ht="13.5">
      <c r="A43" s="380"/>
      <c r="C43" s="409"/>
      <c r="D43" s="409"/>
      <c r="E43" s="409"/>
      <c r="F43" s="409"/>
      <c r="G43" s="409"/>
      <c r="H43" s="409"/>
      <c r="I43" s="409"/>
      <c r="J43" s="388"/>
      <c r="K43" s="380"/>
      <c r="L43" s="388"/>
      <c r="M43" s="388"/>
      <c r="N43" s="388"/>
      <c r="O43" s="388"/>
      <c r="P43" s="388"/>
      <c r="Q43" s="388"/>
      <c r="R43" s="388"/>
      <c r="S43" s="388"/>
      <c r="T43" s="388"/>
      <c r="W43" s="117"/>
      <c r="X43" s="117"/>
    </row>
    <row r="44" spans="1:24" ht="14.25" thickBot="1">
      <c r="A44" s="380"/>
      <c r="C44" s="409"/>
      <c r="D44" s="409"/>
      <c r="E44" s="409"/>
      <c r="F44" s="409"/>
      <c r="G44" s="409"/>
      <c r="H44" s="409"/>
      <c r="I44" s="409"/>
      <c r="J44" s="388"/>
      <c r="K44" s="380"/>
      <c r="L44" s="388"/>
      <c r="M44" s="388"/>
      <c r="N44" s="388"/>
      <c r="O44" s="388"/>
      <c r="P44" s="388"/>
      <c r="Q44" s="388"/>
      <c r="R44" s="388"/>
      <c r="S44" s="388"/>
      <c r="T44" s="388"/>
      <c r="W44" s="117"/>
      <c r="X44" s="117"/>
    </row>
    <row r="45" spans="1:24" ht="13.5">
      <c r="A45" s="380"/>
      <c r="C45" s="409"/>
      <c r="D45" s="409"/>
      <c r="E45" s="459" t="s">
        <v>132</v>
      </c>
      <c r="F45" s="460"/>
      <c r="G45" s="525">
        <f>G40</f>
        <v>2050000</v>
      </c>
      <c r="H45" s="409"/>
      <c r="I45" s="409"/>
      <c r="J45" s="388"/>
      <c r="K45" s="380"/>
      <c r="L45" s="388"/>
      <c r="M45" s="388"/>
      <c r="N45" s="388"/>
      <c r="O45" s="388"/>
      <c r="P45" s="388"/>
      <c r="Q45" s="388"/>
      <c r="R45" s="388"/>
      <c r="S45" s="388"/>
      <c r="T45" s="388"/>
      <c r="W45" s="117"/>
      <c r="X45" s="117"/>
    </row>
    <row r="46" spans="1:24" ht="13.5">
      <c r="A46" s="380"/>
      <c r="C46" s="409"/>
      <c r="D46" s="409"/>
      <c r="E46" s="462" t="s">
        <v>161</v>
      </c>
      <c r="F46" s="463"/>
      <c r="G46" s="526">
        <f>G25</f>
        <v>1037631.3560718405</v>
      </c>
      <c r="H46" s="409"/>
      <c r="I46" s="409"/>
      <c r="J46" s="388"/>
      <c r="K46" s="380"/>
      <c r="L46" s="388"/>
      <c r="M46" s="388"/>
      <c r="N46" s="388"/>
      <c r="O46" s="388"/>
      <c r="P46" s="388"/>
      <c r="Q46" s="388"/>
      <c r="R46" s="388"/>
      <c r="S46" s="388"/>
      <c r="T46" s="388"/>
      <c r="W46" s="117"/>
      <c r="X46" s="117"/>
    </row>
    <row r="47" spans="1:24" ht="13.5">
      <c r="A47" s="380"/>
      <c r="C47" s="409"/>
      <c r="D47" s="409"/>
      <c r="E47" s="465" t="s">
        <v>162</v>
      </c>
      <c r="F47" s="466"/>
      <c r="G47" s="527">
        <f>G45-G46</f>
        <v>1012368.6439281595</v>
      </c>
      <c r="H47" s="409"/>
      <c r="I47" s="409"/>
      <c r="J47" s="388"/>
      <c r="K47" s="380"/>
      <c r="L47" s="388"/>
      <c r="M47" s="388"/>
      <c r="N47" s="388"/>
      <c r="O47" s="388"/>
      <c r="P47" s="388"/>
      <c r="Q47" s="388"/>
      <c r="R47" s="388"/>
      <c r="S47" s="388"/>
      <c r="T47" s="388"/>
      <c r="W47" s="117"/>
      <c r="X47" s="117"/>
    </row>
    <row r="48" spans="1:24" ht="3.75" customHeight="1">
      <c r="A48" s="380"/>
      <c r="C48" s="409"/>
      <c r="D48" s="409"/>
      <c r="E48" s="465"/>
      <c r="F48" s="466"/>
      <c r="G48" s="468"/>
      <c r="H48" s="409"/>
      <c r="I48" s="409"/>
      <c r="J48" s="388"/>
      <c r="K48" s="380"/>
      <c r="L48" s="388"/>
      <c r="M48" s="388"/>
      <c r="N48" s="388"/>
      <c r="O48" s="388"/>
      <c r="P48" s="388"/>
      <c r="Q48" s="388"/>
      <c r="R48" s="388"/>
      <c r="S48" s="388"/>
      <c r="T48" s="388"/>
      <c r="W48" s="117"/>
      <c r="X48" s="117"/>
    </row>
    <row r="49" spans="1:24" ht="13.5">
      <c r="A49" s="380"/>
      <c r="C49" s="409"/>
      <c r="D49" s="409"/>
      <c r="E49" s="469" t="s">
        <v>163</v>
      </c>
      <c r="F49" s="466"/>
      <c r="G49" s="470">
        <f>IF(G45=0,0,G47/G45)</f>
        <v>0.4938383628917851</v>
      </c>
      <c r="H49" s="409"/>
      <c r="I49" s="409"/>
      <c r="J49" s="388"/>
      <c r="K49" s="380"/>
      <c r="L49" s="388"/>
      <c r="M49" s="388"/>
      <c r="N49" s="388"/>
      <c r="O49" s="388"/>
      <c r="P49" s="388"/>
      <c r="Q49" s="388"/>
      <c r="R49" s="388"/>
      <c r="S49" s="388"/>
      <c r="T49" s="388"/>
      <c r="W49" s="117"/>
      <c r="X49" s="117"/>
    </row>
    <row r="50" spans="1:24" ht="14.25" thickBot="1">
      <c r="A50" s="380"/>
      <c r="C50" s="409"/>
      <c r="D50" s="409"/>
      <c r="E50" s="471" t="s">
        <v>164</v>
      </c>
      <c r="F50" s="472"/>
      <c r="G50" s="473">
        <f>IF(G47=0,0,G47/G46)</f>
        <v>0.9756534804043335</v>
      </c>
      <c r="H50" s="409"/>
      <c r="I50" s="409"/>
      <c r="J50" s="388"/>
      <c r="K50" s="380"/>
      <c r="L50" s="388"/>
      <c r="M50" s="388"/>
      <c r="N50" s="388"/>
      <c r="O50" s="388"/>
      <c r="P50" s="388"/>
      <c r="Q50" s="388"/>
      <c r="R50" s="388"/>
      <c r="S50" s="388"/>
      <c r="T50" s="388"/>
      <c r="W50" s="117"/>
      <c r="X50" s="117"/>
    </row>
    <row r="51" spans="1:24" ht="15">
      <c r="A51" s="380"/>
      <c r="C51" s="474"/>
      <c r="D51" s="474"/>
      <c r="E51" s="474"/>
      <c r="F51" s="474"/>
      <c r="G51" s="474"/>
      <c r="H51" s="474"/>
      <c r="I51" s="474"/>
      <c r="J51" s="388"/>
      <c r="K51" s="380"/>
      <c r="L51" s="388"/>
      <c r="M51" s="388"/>
      <c r="N51" s="388"/>
      <c r="O51" s="388"/>
      <c r="P51" s="388"/>
      <c r="Q51" s="388"/>
      <c r="R51" s="388"/>
      <c r="S51" s="388"/>
      <c r="T51" s="388"/>
      <c r="W51" s="117"/>
      <c r="X51" s="117"/>
    </row>
    <row r="52" spans="1:24" ht="3.75" customHeight="1">
      <c r="A52" s="380"/>
      <c r="B52" s="380"/>
      <c r="C52" s="380"/>
      <c r="D52" s="380"/>
      <c r="E52" s="380"/>
      <c r="F52" s="380"/>
      <c r="G52" s="380"/>
      <c r="H52" s="380"/>
      <c r="I52" s="380"/>
      <c r="J52" s="380"/>
      <c r="K52" s="380"/>
      <c r="L52" s="388"/>
      <c r="M52" s="388"/>
      <c r="N52" s="388"/>
      <c r="O52" s="388"/>
      <c r="P52" s="388"/>
      <c r="Q52" s="388"/>
      <c r="R52" s="388"/>
      <c r="S52" s="388"/>
      <c r="T52" s="388"/>
      <c r="W52" s="117"/>
      <c r="X52" s="117"/>
    </row>
    <row r="53" spans="3:24" ht="15">
      <c r="C53" s="474"/>
      <c r="D53" s="474"/>
      <c r="E53" s="474"/>
      <c r="F53" s="474"/>
      <c r="G53" s="474"/>
      <c r="H53" s="474"/>
      <c r="I53" s="474"/>
      <c r="J53" s="388"/>
      <c r="K53" s="388"/>
      <c r="L53" s="388"/>
      <c r="M53" s="388"/>
      <c r="N53" s="388"/>
      <c r="O53" s="388"/>
      <c r="P53" s="388"/>
      <c r="Q53" s="388"/>
      <c r="R53" s="388"/>
      <c r="S53" s="388"/>
      <c r="T53" s="388"/>
      <c r="W53" s="117"/>
      <c r="X53" s="117"/>
    </row>
    <row r="54" spans="3:24" ht="15">
      <c r="C54" s="474"/>
      <c r="D54" s="474"/>
      <c r="E54" s="474"/>
      <c r="F54" s="474"/>
      <c r="G54" s="474"/>
      <c r="H54" s="474"/>
      <c r="I54" s="474"/>
      <c r="J54" s="388"/>
      <c r="K54" s="388"/>
      <c r="L54" s="388"/>
      <c r="M54" s="388"/>
      <c r="N54" s="388"/>
      <c r="O54" s="388"/>
      <c r="P54" s="388"/>
      <c r="Q54" s="388"/>
      <c r="R54" s="388"/>
      <c r="S54" s="388"/>
      <c r="T54" s="388"/>
      <c r="W54" s="117"/>
      <c r="X54" s="117"/>
    </row>
    <row r="55" spans="3:24" ht="15">
      <c r="C55" s="474"/>
      <c r="D55" s="474"/>
      <c r="E55" s="474"/>
      <c r="F55" s="474"/>
      <c r="G55" s="474"/>
      <c r="H55" s="474"/>
      <c r="I55" s="474"/>
      <c r="J55" s="388"/>
      <c r="K55" s="388"/>
      <c r="L55" s="388"/>
      <c r="M55" s="388"/>
      <c r="N55" s="388"/>
      <c r="O55" s="388"/>
      <c r="P55" s="388"/>
      <c r="Q55" s="388"/>
      <c r="R55" s="388"/>
      <c r="S55" s="388"/>
      <c r="T55" s="388"/>
      <c r="W55" s="117"/>
      <c r="X55" s="117"/>
    </row>
    <row r="56" spans="3:24" ht="15">
      <c r="C56" s="474"/>
      <c r="D56" s="474"/>
      <c r="E56" s="474"/>
      <c r="F56" s="474"/>
      <c r="G56" s="474"/>
      <c r="H56" s="474"/>
      <c r="I56" s="474"/>
      <c r="J56" s="388"/>
      <c r="K56" s="388"/>
      <c r="L56" s="388"/>
      <c r="M56" s="388"/>
      <c r="N56" s="388"/>
      <c r="O56" s="388"/>
      <c r="P56" s="388"/>
      <c r="Q56" s="388"/>
      <c r="R56" s="388"/>
      <c r="S56" s="388"/>
      <c r="T56" s="388"/>
      <c r="W56" s="117"/>
      <c r="X56" s="117"/>
    </row>
    <row r="57" spans="3:24" ht="15">
      <c r="C57" s="474"/>
      <c r="D57" s="474"/>
      <c r="E57" s="474"/>
      <c r="F57" s="474"/>
      <c r="G57" s="474"/>
      <c r="H57" s="474"/>
      <c r="I57" s="474"/>
      <c r="J57" s="388"/>
      <c r="K57" s="388"/>
      <c r="L57" s="388"/>
      <c r="M57" s="388"/>
      <c r="N57" s="388"/>
      <c r="O57" s="388"/>
      <c r="P57" s="388"/>
      <c r="Q57" s="388"/>
      <c r="R57" s="388"/>
      <c r="S57" s="388"/>
      <c r="T57" s="388"/>
      <c r="W57" s="117"/>
      <c r="X57" s="117"/>
    </row>
    <row r="58" spans="3:24" ht="15">
      <c r="C58" s="474"/>
      <c r="D58" s="474"/>
      <c r="E58" s="474"/>
      <c r="F58" s="474"/>
      <c r="G58" s="474"/>
      <c r="H58" s="474"/>
      <c r="I58" s="474"/>
      <c r="J58" s="388"/>
      <c r="K58" s="388"/>
      <c r="L58" s="388"/>
      <c r="M58" s="388"/>
      <c r="N58" s="388"/>
      <c r="O58" s="388"/>
      <c r="P58" s="388"/>
      <c r="Q58" s="388"/>
      <c r="R58" s="388"/>
      <c r="S58" s="388"/>
      <c r="T58" s="388"/>
      <c r="W58" s="117"/>
      <c r="X58" s="117"/>
    </row>
    <row r="59" spans="3:24" ht="15">
      <c r="C59" s="474"/>
      <c r="D59" s="474"/>
      <c r="E59" s="474"/>
      <c r="F59" s="474"/>
      <c r="G59" s="474"/>
      <c r="H59" s="474"/>
      <c r="I59" s="474"/>
      <c r="J59" s="388"/>
      <c r="K59" s="388"/>
      <c r="L59" s="388"/>
      <c r="M59" s="388"/>
      <c r="N59" s="388"/>
      <c r="O59" s="388"/>
      <c r="P59" s="388"/>
      <c r="Q59" s="388"/>
      <c r="R59" s="388"/>
      <c r="S59" s="388"/>
      <c r="T59" s="388"/>
      <c r="W59" s="117"/>
      <c r="X59" s="117"/>
    </row>
    <row r="60" spans="3:24" ht="15">
      <c r="C60" s="474"/>
      <c r="D60" s="474"/>
      <c r="E60" s="474"/>
      <c r="F60" s="474"/>
      <c r="G60" s="474"/>
      <c r="H60" s="474"/>
      <c r="I60" s="474"/>
      <c r="J60" s="388"/>
      <c r="K60" s="388"/>
      <c r="L60" s="388"/>
      <c r="M60" s="388"/>
      <c r="N60" s="388"/>
      <c r="O60" s="388"/>
      <c r="P60" s="388"/>
      <c r="Q60" s="388"/>
      <c r="R60" s="388"/>
      <c r="S60" s="388"/>
      <c r="T60" s="388"/>
      <c r="W60" s="117"/>
      <c r="X60" s="117"/>
    </row>
    <row r="61" spans="3:24" ht="15">
      <c r="C61" s="474"/>
      <c r="D61" s="474"/>
      <c r="E61" s="474"/>
      <c r="F61" s="474"/>
      <c r="G61" s="474"/>
      <c r="H61" s="474"/>
      <c r="I61" s="474"/>
      <c r="J61" s="388"/>
      <c r="K61" s="388"/>
      <c r="L61" s="388"/>
      <c r="M61" s="388"/>
      <c r="N61" s="388"/>
      <c r="O61" s="388"/>
      <c r="P61" s="388"/>
      <c r="Q61" s="388"/>
      <c r="R61" s="388"/>
      <c r="S61" s="388"/>
      <c r="T61" s="388"/>
      <c r="W61" s="117"/>
      <c r="X61" s="117"/>
    </row>
    <row r="62" spans="3:24" ht="15">
      <c r="C62" s="474"/>
      <c r="D62" s="474"/>
      <c r="E62" s="474"/>
      <c r="F62" s="474"/>
      <c r="G62" s="474"/>
      <c r="H62" s="474"/>
      <c r="I62" s="474"/>
      <c r="J62" s="388"/>
      <c r="K62" s="388"/>
      <c r="L62" s="388"/>
      <c r="M62" s="388"/>
      <c r="N62" s="388"/>
      <c r="O62" s="388"/>
      <c r="P62" s="388"/>
      <c r="Q62" s="388"/>
      <c r="R62" s="388"/>
      <c r="S62" s="388"/>
      <c r="T62" s="388"/>
      <c r="W62" s="117"/>
      <c r="X62" s="117"/>
    </row>
    <row r="63" spans="3:24" ht="15">
      <c r="C63" s="474"/>
      <c r="D63" s="474"/>
      <c r="E63" s="474"/>
      <c r="F63" s="474"/>
      <c r="G63" s="474"/>
      <c r="H63" s="474"/>
      <c r="I63" s="474"/>
      <c r="J63" s="388"/>
      <c r="K63" s="388"/>
      <c r="L63" s="388"/>
      <c r="M63" s="388"/>
      <c r="N63" s="388"/>
      <c r="O63" s="388"/>
      <c r="P63" s="388"/>
      <c r="Q63" s="388"/>
      <c r="R63" s="388"/>
      <c r="S63" s="388"/>
      <c r="T63" s="388"/>
      <c r="W63" s="117"/>
      <c r="X63" s="117"/>
    </row>
    <row r="64" spans="3:24" ht="15">
      <c r="C64" s="474"/>
      <c r="D64" s="474"/>
      <c r="E64" s="474"/>
      <c r="F64" s="474"/>
      <c r="G64" s="474"/>
      <c r="H64" s="474"/>
      <c r="I64" s="474"/>
      <c r="J64" s="388"/>
      <c r="K64" s="388"/>
      <c r="L64" s="388"/>
      <c r="M64" s="388"/>
      <c r="N64" s="388"/>
      <c r="O64" s="388"/>
      <c r="P64" s="388"/>
      <c r="Q64" s="388"/>
      <c r="R64" s="388"/>
      <c r="S64" s="388"/>
      <c r="T64" s="388"/>
      <c r="W64" s="117"/>
      <c r="X64" s="117"/>
    </row>
    <row r="65" spans="3:24" ht="15">
      <c r="C65" s="474"/>
      <c r="D65" s="474"/>
      <c r="E65" s="474"/>
      <c r="F65" s="474"/>
      <c r="G65" s="474"/>
      <c r="H65" s="474"/>
      <c r="I65" s="474"/>
      <c r="J65" s="388"/>
      <c r="K65" s="388"/>
      <c r="L65" s="388"/>
      <c r="M65" s="388"/>
      <c r="N65" s="388"/>
      <c r="O65" s="388"/>
      <c r="P65" s="388"/>
      <c r="Q65" s="388"/>
      <c r="R65" s="388"/>
      <c r="S65" s="388"/>
      <c r="T65" s="388"/>
      <c r="W65" s="117"/>
      <c r="X65" s="117"/>
    </row>
    <row r="66" spans="3:24" ht="15">
      <c r="C66" s="474"/>
      <c r="D66" s="474"/>
      <c r="E66" s="474"/>
      <c r="F66" s="474"/>
      <c r="G66" s="474"/>
      <c r="H66" s="474"/>
      <c r="I66" s="474"/>
      <c r="J66" s="388"/>
      <c r="K66" s="388"/>
      <c r="L66" s="388"/>
      <c r="M66" s="388"/>
      <c r="N66" s="388"/>
      <c r="O66" s="388"/>
      <c r="P66" s="388"/>
      <c r="Q66" s="388"/>
      <c r="R66" s="388"/>
      <c r="S66" s="388"/>
      <c r="T66" s="388"/>
      <c r="W66" s="117"/>
      <c r="X66" s="117"/>
    </row>
    <row r="67" spans="3:24" ht="15">
      <c r="C67" s="60"/>
      <c r="D67" s="60"/>
      <c r="E67" s="60"/>
      <c r="F67" s="60"/>
      <c r="G67" s="60"/>
      <c r="H67" s="60"/>
      <c r="I67" s="60"/>
      <c r="J67" s="388"/>
      <c r="K67" s="388"/>
      <c r="L67" s="388"/>
      <c r="M67" s="388"/>
      <c r="N67" s="388"/>
      <c r="O67" s="388"/>
      <c r="P67" s="388"/>
      <c r="Q67" s="388"/>
      <c r="R67" s="388"/>
      <c r="S67" s="388"/>
      <c r="T67" s="388"/>
      <c r="W67" s="117"/>
      <c r="X67" s="117"/>
    </row>
    <row r="68" spans="3:24" ht="15">
      <c r="C68" s="60"/>
      <c r="D68" s="60"/>
      <c r="E68" s="60"/>
      <c r="F68" s="60"/>
      <c r="G68" s="60"/>
      <c r="H68" s="60"/>
      <c r="I68" s="60"/>
      <c r="J68" s="388"/>
      <c r="K68" s="388"/>
      <c r="L68" s="388"/>
      <c r="M68" s="388"/>
      <c r="N68" s="388"/>
      <c r="O68" s="388"/>
      <c r="P68" s="388"/>
      <c r="Q68" s="388"/>
      <c r="R68" s="388"/>
      <c r="S68" s="388"/>
      <c r="T68" s="388"/>
      <c r="W68" s="117"/>
      <c r="X68" s="117"/>
    </row>
    <row r="69" spans="3:24" ht="15">
      <c r="C69" s="60"/>
      <c r="D69" s="60"/>
      <c r="E69" s="60"/>
      <c r="F69" s="60"/>
      <c r="G69" s="60"/>
      <c r="H69" s="60"/>
      <c r="I69" s="60"/>
      <c r="J69" s="388"/>
      <c r="K69" s="388"/>
      <c r="L69" s="388"/>
      <c r="M69" s="388"/>
      <c r="N69" s="388"/>
      <c r="O69" s="388"/>
      <c r="P69" s="388"/>
      <c r="Q69" s="388"/>
      <c r="R69" s="388"/>
      <c r="S69" s="388"/>
      <c r="T69" s="388"/>
      <c r="W69" s="117"/>
      <c r="X69" s="117"/>
    </row>
    <row r="70" spans="3:24" ht="15">
      <c r="C70" s="60"/>
      <c r="D70" s="60"/>
      <c r="E70" s="60"/>
      <c r="F70" s="60"/>
      <c r="G70" s="60"/>
      <c r="H70" s="60"/>
      <c r="I70" s="60"/>
      <c r="J70" s="388"/>
      <c r="K70" s="388"/>
      <c r="L70" s="388"/>
      <c r="M70" s="388"/>
      <c r="N70" s="388"/>
      <c r="O70" s="388"/>
      <c r="P70" s="388"/>
      <c r="Q70" s="388"/>
      <c r="R70" s="388"/>
      <c r="S70" s="388"/>
      <c r="T70" s="388"/>
      <c r="W70" s="117"/>
      <c r="X70" s="117"/>
    </row>
    <row r="71" spans="3:24" ht="15">
      <c r="C71" s="60"/>
      <c r="D71" s="60"/>
      <c r="E71" s="60"/>
      <c r="F71" s="60"/>
      <c r="G71" s="60"/>
      <c r="H71" s="60"/>
      <c r="I71" s="60"/>
      <c r="J71" s="388"/>
      <c r="K71" s="388"/>
      <c r="L71" s="388"/>
      <c r="M71" s="388"/>
      <c r="N71" s="388"/>
      <c r="O71" s="388"/>
      <c r="P71" s="388"/>
      <c r="Q71" s="388"/>
      <c r="R71" s="388"/>
      <c r="S71" s="388"/>
      <c r="T71" s="388"/>
      <c r="W71" s="117"/>
      <c r="X71" s="117"/>
    </row>
    <row r="72" spans="3:24" ht="15">
      <c r="C72" s="60"/>
      <c r="D72" s="60"/>
      <c r="E72" s="60"/>
      <c r="F72" s="60"/>
      <c r="G72" s="60"/>
      <c r="H72" s="60"/>
      <c r="I72" s="60"/>
      <c r="J72" s="388"/>
      <c r="K72" s="388"/>
      <c r="L72" s="388"/>
      <c r="M72" s="388"/>
      <c r="N72" s="388"/>
      <c r="O72" s="388"/>
      <c r="P72" s="388"/>
      <c r="Q72" s="388"/>
      <c r="R72" s="388"/>
      <c r="S72" s="388"/>
      <c r="T72" s="388"/>
      <c r="W72" s="117"/>
      <c r="X72" s="117"/>
    </row>
    <row r="73" spans="3:24" ht="15">
      <c r="C73" s="60"/>
      <c r="D73" s="60"/>
      <c r="E73" s="60"/>
      <c r="F73" s="60"/>
      <c r="G73" s="60"/>
      <c r="H73" s="60"/>
      <c r="I73" s="60"/>
      <c r="J73" s="388"/>
      <c r="K73" s="388"/>
      <c r="L73" s="388"/>
      <c r="M73" s="388"/>
      <c r="N73" s="388"/>
      <c r="O73" s="388"/>
      <c r="P73" s="388"/>
      <c r="Q73" s="388"/>
      <c r="R73" s="388"/>
      <c r="S73" s="388"/>
      <c r="T73" s="388"/>
      <c r="W73" s="117"/>
      <c r="X73" s="117"/>
    </row>
    <row r="74" spans="3:24" ht="15">
      <c r="C74" s="60"/>
      <c r="D74" s="60"/>
      <c r="E74" s="60"/>
      <c r="F74" s="60"/>
      <c r="G74" s="60"/>
      <c r="H74" s="60"/>
      <c r="I74" s="60"/>
      <c r="J74" s="388"/>
      <c r="K74" s="388"/>
      <c r="L74" s="388"/>
      <c r="M74" s="388"/>
      <c r="N74" s="388"/>
      <c r="O74" s="388"/>
      <c r="P74" s="388"/>
      <c r="Q74" s="388"/>
      <c r="R74" s="388"/>
      <c r="S74" s="388"/>
      <c r="T74" s="388"/>
      <c r="W74" s="117"/>
      <c r="X74" s="117"/>
    </row>
    <row r="75" spans="3:24" ht="15">
      <c r="C75" s="60"/>
      <c r="D75" s="60"/>
      <c r="E75" s="60"/>
      <c r="F75" s="60"/>
      <c r="G75" s="60"/>
      <c r="H75" s="60"/>
      <c r="I75" s="60"/>
      <c r="J75" s="388"/>
      <c r="K75" s="388"/>
      <c r="L75" s="388"/>
      <c r="M75" s="388"/>
      <c r="N75" s="388"/>
      <c r="O75" s="388"/>
      <c r="P75" s="388"/>
      <c r="Q75" s="388"/>
      <c r="R75" s="388"/>
      <c r="S75" s="388"/>
      <c r="T75" s="388"/>
      <c r="W75" s="117"/>
      <c r="X75" s="117"/>
    </row>
    <row r="76" spans="3:24" ht="15">
      <c r="C76" s="60"/>
      <c r="D76" s="60"/>
      <c r="E76" s="60"/>
      <c r="F76" s="60"/>
      <c r="G76" s="60"/>
      <c r="H76" s="60"/>
      <c r="I76" s="60"/>
      <c r="J76" s="388"/>
      <c r="K76" s="388"/>
      <c r="L76" s="388"/>
      <c r="M76" s="388"/>
      <c r="N76" s="388"/>
      <c r="O76" s="388"/>
      <c r="P76" s="388"/>
      <c r="Q76" s="388"/>
      <c r="R76" s="388"/>
      <c r="S76" s="388"/>
      <c r="T76" s="388"/>
      <c r="W76" s="117"/>
      <c r="X76" s="117"/>
    </row>
    <row r="77" spans="3:24" ht="12.75">
      <c r="C77" s="68"/>
      <c r="D77" s="68"/>
      <c r="E77" s="68"/>
      <c r="F77" s="68"/>
      <c r="G77" s="68"/>
      <c r="H77" s="68"/>
      <c r="I77" s="68"/>
      <c r="J77" s="388"/>
      <c r="K77" s="388"/>
      <c r="L77" s="388"/>
      <c r="M77" s="388"/>
      <c r="N77" s="388"/>
      <c r="O77" s="388"/>
      <c r="P77" s="388"/>
      <c r="Q77" s="388"/>
      <c r="R77" s="388"/>
      <c r="S77" s="388"/>
      <c r="T77" s="388"/>
      <c r="W77" s="117"/>
      <c r="X77" s="117"/>
    </row>
    <row r="78" spans="3:24" ht="12.75">
      <c r="C78" s="68"/>
      <c r="D78" s="68"/>
      <c r="E78" s="68"/>
      <c r="F78" s="68"/>
      <c r="G78" s="68"/>
      <c r="H78" s="68"/>
      <c r="I78" s="68"/>
      <c r="J78" s="388"/>
      <c r="K78" s="388"/>
      <c r="L78" s="388"/>
      <c r="M78" s="388"/>
      <c r="N78" s="388"/>
      <c r="O78" s="388"/>
      <c r="P78" s="388"/>
      <c r="Q78" s="388"/>
      <c r="R78" s="388"/>
      <c r="S78" s="388"/>
      <c r="T78" s="388"/>
      <c r="W78" s="117"/>
      <c r="X78" s="117"/>
    </row>
    <row r="79" spans="3:24" ht="12.75">
      <c r="C79" s="68"/>
      <c r="D79" s="68"/>
      <c r="E79" s="68"/>
      <c r="F79" s="68"/>
      <c r="G79" s="68"/>
      <c r="H79" s="68"/>
      <c r="I79" s="68"/>
      <c r="J79" s="388"/>
      <c r="K79" s="388"/>
      <c r="L79" s="388"/>
      <c r="M79" s="388"/>
      <c r="N79" s="388"/>
      <c r="O79" s="388"/>
      <c r="P79" s="388"/>
      <c r="Q79" s="388"/>
      <c r="R79" s="388"/>
      <c r="S79" s="388"/>
      <c r="T79" s="388"/>
      <c r="W79" s="117"/>
      <c r="X79" s="117"/>
    </row>
    <row r="80" spans="3:24" ht="12.75">
      <c r="C80" s="68"/>
      <c r="D80" s="68"/>
      <c r="E80" s="68"/>
      <c r="F80" s="68"/>
      <c r="G80" s="68"/>
      <c r="H80" s="68"/>
      <c r="I80" s="68"/>
      <c r="J80" s="388"/>
      <c r="K80" s="388"/>
      <c r="L80" s="388"/>
      <c r="M80" s="388"/>
      <c r="N80" s="388"/>
      <c r="O80" s="388"/>
      <c r="P80" s="388"/>
      <c r="Q80" s="388"/>
      <c r="R80" s="388"/>
      <c r="S80" s="388"/>
      <c r="T80" s="388"/>
      <c r="W80" s="117"/>
      <c r="X80" s="117"/>
    </row>
    <row r="81" spans="3:24" ht="12.75">
      <c r="C81" s="68"/>
      <c r="D81" s="68"/>
      <c r="E81" s="68"/>
      <c r="F81" s="68"/>
      <c r="G81" s="68"/>
      <c r="H81" s="68"/>
      <c r="I81" s="68"/>
      <c r="J81" s="388"/>
      <c r="K81" s="388"/>
      <c r="L81" s="388"/>
      <c r="M81" s="388"/>
      <c r="N81" s="388"/>
      <c r="O81" s="388"/>
      <c r="P81" s="388"/>
      <c r="Q81" s="388"/>
      <c r="R81" s="388"/>
      <c r="S81" s="388"/>
      <c r="T81" s="388"/>
      <c r="W81" s="117"/>
      <c r="X81" s="117"/>
    </row>
    <row r="82" spans="3:24" ht="12.75">
      <c r="C82" s="68"/>
      <c r="D82" s="68"/>
      <c r="E82" s="68"/>
      <c r="F82" s="68"/>
      <c r="G82" s="68"/>
      <c r="H82" s="68"/>
      <c r="I82" s="68"/>
      <c r="J82" s="388"/>
      <c r="K82" s="388"/>
      <c r="L82" s="388"/>
      <c r="M82" s="388"/>
      <c r="N82" s="388"/>
      <c r="O82" s="388"/>
      <c r="P82" s="388"/>
      <c r="Q82" s="388"/>
      <c r="R82" s="388"/>
      <c r="S82" s="388"/>
      <c r="T82" s="388"/>
      <c r="W82" s="117"/>
      <c r="X82" s="117"/>
    </row>
    <row r="83" spans="3:24" ht="12.75">
      <c r="C83" s="68"/>
      <c r="D83" s="68"/>
      <c r="E83" s="68"/>
      <c r="F83" s="68"/>
      <c r="G83" s="68"/>
      <c r="H83" s="68"/>
      <c r="I83" s="68"/>
      <c r="J83" s="388"/>
      <c r="K83" s="388"/>
      <c r="L83" s="388"/>
      <c r="M83" s="388"/>
      <c r="N83" s="388"/>
      <c r="O83" s="388"/>
      <c r="P83" s="388"/>
      <c r="Q83" s="388"/>
      <c r="R83" s="388"/>
      <c r="S83" s="388"/>
      <c r="T83" s="388"/>
      <c r="W83" s="117"/>
      <c r="X83" s="117"/>
    </row>
    <row r="84" spans="3:24" ht="12.75">
      <c r="C84" s="68"/>
      <c r="D84" s="68"/>
      <c r="E84" s="68"/>
      <c r="F84" s="68"/>
      <c r="G84" s="68"/>
      <c r="H84" s="68"/>
      <c r="I84" s="68"/>
      <c r="J84" s="388"/>
      <c r="K84" s="388"/>
      <c r="L84" s="388"/>
      <c r="M84" s="388"/>
      <c r="N84" s="388"/>
      <c r="O84" s="388"/>
      <c r="P84" s="388"/>
      <c r="Q84" s="388"/>
      <c r="R84" s="388"/>
      <c r="S84" s="388"/>
      <c r="T84" s="388"/>
      <c r="W84" s="117"/>
      <c r="X84" s="117"/>
    </row>
    <row r="85" spans="3:24" ht="12.75">
      <c r="C85" s="68"/>
      <c r="D85" s="68"/>
      <c r="E85" s="68"/>
      <c r="F85" s="68"/>
      <c r="G85" s="68"/>
      <c r="H85" s="68"/>
      <c r="I85" s="68"/>
      <c r="J85" s="388"/>
      <c r="K85" s="388"/>
      <c r="L85" s="388"/>
      <c r="M85" s="388"/>
      <c r="N85" s="388"/>
      <c r="O85" s="388"/>
      <c r="P85" s="388"/>
      <c r="Q85" s="388"/>
      <c r="R85" s="388"/>
      <c r="S85" s="388"/>
      <c r="T85" s="388"/>
      <c r="W85" s="117"/>
      <c r="X85" s="117"/>
    </row>
    <row r="86" spans="3:24" ht="12.75">
      <c r="C86" s="68"/>
      <c r="D86" s="68"/>
      <c r="E86" s="68"/>
      <c r="F86" s="68"/>
      <c r="G86" s="68"/>
      <c r="H86" s="68"/>
      <c r="I86" s="68"/>
      <c r="J86" s="388"/>
      <c r="K86" s="388"/>
      <c r="L86" s="388"/>
      <c r="M86" s="388"/>
      <c r="N86" s="388"/>
      <c r="O86" s="388"/>
      <c r="P86" s="388"/>
      <c r="Q86" s="388"/>
      <c r="R86" s="388"/>
      <c r="S86" s="388"/>
      <c r="T86" s="388"/>
      <c r="W86" s="117"/>
      <c r="X86" s="117"/>
    </row>
    <row r="87" spans="3:24" ht="12.75">
      <c r="C87" s="68"/>
      <c r="D87" s="68"/>
      <c r="E87" s="68"/>
      <c r="F87" s="68"/>
      <c r="G87" s="68"/>
      <c r="H87" s="68"/>
      <c r="I87" s="68"/>
      <c r="J87" s="388"/>
      <c r="K87" s="388"/>
      <c r="L87" s="388"/>
      <c r="M87" s="388"/>
      <c r="N87" s="388"/>
      <c r="O87" s="388"/>
      <c r="P87" s="388"/>
      <c r="Q87" s="388"/>
      <c r="R87" s="388"/>
      <c r="S87" s="388"/>
      <c r="T87" s="388"/>
      <c r="W87" s="117"/>
      <c r="X87" s="117"/>
    </row>
    <row r="88" spans="3:24" ht="12.75">
      <c r="C88" s="68"/>
      <c r="D88" s="68"/>
      <c r="E88" s="68"/>
      <c r="F88" s="68"/>
      <c r="G88" s="68"/>
      <c r="H88" s="68"/>
      <c r="I88" s="68"/>
      <c r="J88" s="388"/>
      <c r="K88" s="388"/>
      <c r="L88" s="388"/>
      <c r="M88" s="388"/>
      <c r="N88" s="388"/>
      <c r="O88" s="388"/>
      <c r="P88" s="388"/>
      <c r="Q88" s="388"/>
      <c r="R88" s="388"/>
      <c r="S88" s="388"/>
      <c r="T88" s="388"/>
      <c r="W88" s="117"/>
      <c r="X88" s="117"/>
    </row>
    <row r="89" spans="3:24" ht="12.75">
      <c r="C89" s="68"/>
      <c r="D89" s="68"/>
      <c r="E89" s="68"/>
      <c r="F89" s="68"/>
      <c r="G89" s="68"/>
      <c r="H89" s="68"/>
      <c r="I89" s="68"/>
      <c r="J89" s="388"/>
      <c r="K89" s="388"/>
      <c r="L89" s="388"/>
      <c r="M89" s="388"/>
      <c r="N89" s="388"/>
      <c r="O89" s="388"/>
      <c r="P89" s="388"/>
      <c r="Q89" s="388"/>
      <c r="R89" s="388"/>
      <c r="S89" s="388"/>
      <c r="T89" s="388"/>
      <c r="W89" s="117"/>
      <c r="X89" s="117"/>
    </row>
    <row r="90" spans="3:24" ht="12.75">
      <c r="C90" s="68"/>
      <c r="D90" s="68"/>
      <c r="E90" s="68"/>
      <c r="F90" s="68"/>
      <c r="G90" s="68"/>
      <c r="H90" s="68"/>
      <c r="I90" s="68"/>
      <c r="J90" s="388"/>
      <c r="K90" s="388"/>
      <c r="L90" s="388"/>
      <c r="M90" s="388"/>
      <c r="N90" s="388"/>
      <c r="O90" s="388"/>
      <c r="P90" s="388"/>
      <c r="Q90" s="388"/>
      <c r="R90" s="388"/>
      <c r="S90" s="388"/>
      <c r="T90" s="388"/>
      <c r="W90" s="117"/>
      <c r="X90" s="117"/>
    </row>
    <row r="91" spans="3:24" ht="12.75">
      <c r="C91" s="68"/>
      <c r="D91" s="68"/>
      <c r="E91" s="68"/>
      <c r="F91" s="68"/>
      <c r="G91" s="68"/>
      <c r="H91" s="68"/>
      <c r="I91" s="68"/>
      <c r="J91" s="388"/>
      <c r="K91" s="388"/>
      <c r="L91" s="388"/>
      <c r="M91" s="388"/>
      <c r="N91" s="388"/>
      <c r="O91" s="388"/>
      <c r="P91" s="388"/>
      <c r="Q91" s="388"/>
      <c r="R91" s="388"/>
      <c r="S91" s="388"/>
      <c r="T91" s="388"/>
      <c r="W91" s="117"/>
      <c r="X91" s="117"/>
    </row>
    <row r="92" spans="3:24" ht="12.75">
      <c r="C92" s="68"/>
      <c r="D92" s="68"/>
      <c r="E92" s="68"/>
      <c r="F92" s="68"/>
      <c r="G92" s="68"/>
      <c r="H92" s="68"/>
      <c r="I92" s="68"/>
      <c r="J92" s="388"/>
      <c r="K92" s="388"/>
      <c r="L92" s="388"/>
      <c r="M92" s="388"/>
      <c r="N92" s="388"/>
      <c r="O92" s="388"/>
      <c r="P92" s="388"/>
      <c r="Q92" s="388"/>
      <c r="R92" s="388"/>
      <c r="S92" s="388"/>
      <c r="T92" s="388"/>
      <c r="W92" s="117"/>
      <c r="X92" s="117"/>
    </row>
    <row r="93" spans="3:24" ht="12.75">
      <c r="C93" s="68"/>
      <c r="D93" s="68"/>
      <c r="E93" s="68"/>
      <c r="F93" s="68"/>
      <c r="G93" s="68"/>
      <c r="H93" s="68"/>
      <c r="I93" s="68"/>
      <c r="J93" s="388"/>
      <c r="K93" s="388"/>
      <c r="L93" s="388"/>
      <c r="M93" s="388"/>
      <c r="N93" s="388"/>
      <c r="O93" s="388"/>
      <c r="P93" s="388"/>
      <c r="Q93" s="388"/>
      <c r="R93" s="388"/>
      <c r="S93" s="388"/>
      <c r="T93" s="388"/>
      <c r="W93" s="117"/>
      <c r="X93" s="117"/>
    </row>
    <row r="94" spans="3:24" ht="12.75">
      <c r="C94" s="68"/>
      <c r="D94" s="68"/>
      <c r="E94" s="68"/>
      <c r="F94" s="68"/>
      <c r="G94" s="68"/>
      <c r="H94" s="68"/>
      <c r="I94" s="68"/>
      <c r="J94" s="388"/>
      <c r="K94" s="388"/>
      <c r="L94" s="388"/>
      <c r="M94" s="388"/>
      <c r="N94" s="388"/>
      <c r="O94" s="388"/>
      <c r="P94" s="388"/>
      <c r="Q94" s="388"/>
      <c r="R94" s="388"/>
      <c r="S94" s="388"/>
      <c r="T94" s="388"/>
      <c r="W94" s="117"/>
      <c r="X94" s="117"/>
    </row>
    <row r="95" spans="3:24" ht="12.75">
      <c r="C95" s="68"/>
      <c r="D95" s="68"/>
      <c r="E95" s="68"/>
      <c r="F95" s="68"/>
      <c r="G95" s="68"/>
      <c r="H95" s="68"/>
      <c r="I95" s="68"/>
      <c r="J95" s="388"/>
      <c r="K95" s="388"/>
      <c r="L95" s="388"/>
      <c r="M95" s="388"/>
      <c r="N95" s="388"/>
      <c r="O95" s="388"/>
      <c r="P95" s="388"/>
      <c r="Q95" s="388"/>
      <c r="R95" s="388"/>
      <c r="S95" s="388"/>
      <c r="T95" s="388"/>
      <c r="W95" s="117"/>
      <c r="X95" s="117"/>
    </row>
    <row r="96" spans="3:24" ht="12.75">
      <c r="C96" s="68"/>
      <c r="D96" s="68"/>
      <c r="E96" s="68"/>
      <c r="F96" s="68"/>
      <c r="G96" s="68"/>
      <c r="H96" s="68"/>
      <c r="I96" s="68"/>
      <c r="J96" s="388"/>
      <c r="K96" s="388"/>
      <c r="L96" s="388"/>
      <c r="M96" s="388"/>
      <c r="N96" s="388"/>
      <c r="O96" s="388"/>
      <c r="P96" s="388"/>
      <c r="Q96" s="388"/>
      <c r="R96" s="388"/>
      <c r="S96" s="388"/>
      <c r="T96" s="388"/>
      <c r="W96" s="117"/>
      <c r="X96" s="117"/>
    </row>
    <row r="97" spans="3:24" ht="12.75">
      <c r="C97" s="68"/>
      <c r="D97" s="68"/>
      <c r="E97" s="68"/>
      <c r="F97" s="68"/>
      <c r="G97" s="68"/>
      <c r="H97" s="68"/>
      <c r="I97" s="68"/>
      <c r="J97" s="388"/>
      <c r="K97" s="388"/>
      <c r="L97" s="388"/>
      <c r="M97" s="388"/>
      <c r="N97" s="388"/>
      <c r="O97" s="388"/>
      <c r="P97" s="388"/>
      <c r="Q97" s="388"/>
      <c r="R97" s="388"/>
      <c r="S97" s="388"/>
      <c r="T97" s="388"/>
      <c r="W97" s="117"/>
      <c r="X97" s="117"/>
    </row>
    <row r="98" spans="3:24" ht="12.75">
      <c r="C98" s="68"/>
      <c r="D98" s="68"/>
      <c r="E98" s="68"/>
      <c r="F98" s="68"/>
      <c r="G98" s="68"/>
      <c r="H98" s="68"/>
      <c r="I98" s="68"/>
      <c r="J98" s="388"/>
      <c r="K98" s="388"/>
      <c r="L98" s="388"/>
      <c r="M98" s="388"/>
      <c r="N98" s="388"/>
      <c r="O98" s="388"/>
      <c r="P98" s="388"/>
      <c r="Q98" s="388"/>
      <c r="R98" s="388"/>
      <c r="S98" s="388"/>
      <c r="T98" s="388"/>
      <c r="W98" s="117"/>
      <c r="X98" s="117"/>
    </row>
    <row r="99" spans="3:24" ht="12.75">
      <c r="C99" s="68"/>
      <c r="D99" s="68"/>
      <c r="E99" s="68"/>
      <c r="F99" s="68"/>
      <c r="G99" s="68"/>
      <c r="H99" s="68"/>
      <c r="I99" s="68"/>
      <c r="J99" s="388"/>
      <c r="K99" s="388"/>
      <c r="L99" s="388"/>
      <c r="M99" s="388"/>
      <c r="N99" s="388"/>
      <c r="O99" s="388"/>
      <c r="P99" s="388"/>
      <c r="Q99" s="388"/>
      <c r="R99" s="388"/>
      <c r="S99" s="388"/>
      <c r="T99" s="388"/>
      <c r="W99" s="117"/>
      <c r="X99" s="117"/>
    </row>
    <row r="100" spans="3:24" ht="12.75">
      <c r="C100" s="68"/>
      <c r="D100" s="68"/>
      <c r="E100" s="68"/>
      <c r="F100" s="68"/>
      <c r="G100" s="68"/>
      <c r="H100" s="68"/>
      <c r="I100" s="68"/>
      <c r="J100" s="388"/>
      <c r="K100" s="388"/>
      <c r="L100" s="388"/>
      <c r="M100" s="388"/>
      <c r="N100" s="388"/>
      <c r="O100" s="388"/>
      <c r="P100" s="388"/>
      <c r="Q100" s="388"/>
      <c r="R100" s="388"/>
      <c r="S100" s="388"/>
      <c r="T100" s="388"/>
      <c r="W100" s="117"/>
      <c r="X100" s="117"/>
    </row>
    <row r="101" spans="3:24" ht="12.75">
      <c r="C101" s="68"/>
      <c r="D101" s="68"/>
      <c r="E101" s="68"/>
      <c r="F101" s="68"/>
      <c r="G101" s="68"/>
      <c r="H101" s="68"/>
      <c r="I101" s="68"/>
      <c r="J101" s="388"/>
      <c r="K101" s="388"/>
      <c r="L101" s="388"/>
      <c r="M101" s="388"/>
      <c r="N101" s="388"/>
      <c r="O101" s="388"/>
      <c r="P101" s="388"/>
      <c r="Q101" s="388"/>
      <c r="R101" s="388"/>
      <c r="S101" s="388"/>
      <c r="T101" s="388"/>
      <c r="W101" s="117"/>
      <c r="X101" s="117"/>
    </row>
    <row r="102" spans="3:24" ht="12.75">
      <c r="C102" s="68"/>
      <c r="D102" s="68"/>
      <c r="E102" s="68"/>
      <c r="F102" s="68"/>
      <c r="G102" s="68"/>
      <c r="H102" s="68"/>
      <c r="I102" s="68"/>
      <c r="J102" s="388"/>
      <c r="K102" s="388"/>
      <c r="L102" s="388"/>
      <c r="M102" s="388"/>
      <c r="N102" s="388"/>
      <c r="O102" s="388"/>
      <c r="P102" s="388"/>
      <c r="Q102" s="388"/>
      <c r="R102" s="388"/>
      <c r="S102" s="388"/>
      <c r="T102" s="388"/>
      <c r="W102" s="117"/>
      <c r="X102" s="117"/>
    </row>
    <row r="103" spans="3:24" ht="12.75">
      <c r="C103" s="68"/>
      <c r="D103" s="68"/>
      <c r="E103" s="68"/>
      <c r="F103" s="68"/>
      <c r="G103" s="68"/>
      <c r="H103" s="68"/>
      <c r="I103" s="68"/>
      <c r="J103" s="388"/>
      <c r="K103" s="388"/>
      <c r="L103" s="388"/>
      <c r="M103" s="388"/>
      <c r="N103" s="388"/>
      <c r="O103" s="388"/>
      <c r="P103" s="388"/>
      <c r="Q103" s="388"/>
      <c r="R103" s="388"/>
      <c r="S103" s="388"/>
      <c r="T103" s="388"/>
      <c r="W103" s="117"/>
      <c r="X103" s="117"/>
    </row>
    <row r="104" spans="3:24" ht="12.75">
      <c r="C104" s="68"/>
      <c r="D104" s="68"/>
      <c r="E104" s="68"/>
      <c r="F104" s="68"/>
      <c r="G104" s="68"/>
      <c r="H104" s="68"/>
      <c r="I104" s="68"/>
      <c r="J104" s="388"/>
      <c r="K104" s="388"/>
      <c r="L104" s="388"/>
      <c r="M104" s="388"/>
      <c r="N104" s="388"/>
      <c r="O104" s="388"/>
      <c r="P104" s="388"/>
      <c r="Q104" s="388"/>
      <c r="R104" s="388"/>
      <c r="S104" s="388"/>
      <c r="T104" s="388"/>
      <c r="W104" s="117"/>
      <c r="X104" s="117"/>
    </row>
    <row r="105" spans="3:24" ht="12.75">
      <c r="C105" s="68"/>
      <c r="D105" s="68"/>
      <c r="E105" s="68"/>
      <c r="F105" s="68"/>
      <c r="G105" s="68"/>
      <c r="H105" s="68"/>
      <c r="I105" s="68"/>
      <c r="J105" s="388"/>
      <c r="K105" s="388"/>
      <c r="L105" s="388"/>
      <c r="M105" s="388"/>
      <c r="N105" s="388"/>
      <c r="O105" s="388"/>
      <c r="P105" s="388"/>
      <c r="Q105" s="388"/>
      <c r="R105" s="388"/>
      <c r="S105" s="388"/>
      <c r="T105" s="388"/>
      <c r="W105" s="117"/>
      <c r="X105" s="117"/>
    </row>
    <row r="106" spans="3:24" ht="12.75">
      <c r="C106" s="68"/>
      <c r="D106" s="68"/>
      <c r="E106" s="68"/>
      <c r="F106" s="68"/>
      <c r="G106" s="68"/>
      <c r="H106" s="68"/>
      <c r="I106" s="68"/>
      <c r="J106" s="388"/>
      <c r="K106" s="388"/>
      <c r="L106" s="388"/>
      <c r="M106" s="388"/>
      <c r="N106" s="388"/>
      <c r="O106" s="388"/>
      <c r="P106" s="388"/>
      <c r="Q106" s="388"/>
      <c r="R106" s="388"/>
      <c r="S106" s="388"/>
      <c r="T106" s="388"/>
      <c r="W106" s="117"/>
      <c r="X106" s="117"/>
    </row>
    <row r="107" spans="3:24" ht="12.75">
      <c r="C107" s="68"/>
      <c r="D107" s="68"/>
      <c r="E107" s="68"/>
      <c r="F107" s="68"/>
      <c r="G107" s="68"/>
      <c r="H107" s="68"/>
      <c r="I107" s="68"/>
      <c r="J107" s="388"/>
      <c r="K107" s="388"/>
      <c r="L107" s="388"/>
      <c r="M107" s="388"/>
      <c r="N107" s="388"/>
      <c r="O107" s="388"/>
      <c r="P107" s="388"/>
      <c r="Q107" s="388"/>
      <c r="R107" s="388"/>
      <c r="S107" s="388"/>
      <c r="T107" s="388"/>
      <c r="W107" s="117"/>
      <c r="X107" s="117"/>
    </row>
    <row r="108" spans="3:24" ht="12.75">
      <c r="C108" s="68"/>
      <c r="D108" s="68"/>
      <c r="E108" s="68"/>
      <c r="F108" s="68"/>
      <c r="G108" s="68"/>
      <c r="H108" s="68"/>
      <c r="I108" s="68"/>
      <c r="J108" s="388"/>
      <c r="K108" s="388"/>
      <c r="L108" s="388"/>
      <c r="M108" s="388"/>
      <c r="N108" s="388"/>
      <c r="O108" s="388"/>
      <c r="P108" s="388"/>
      <c r="Q108" s="388"/>
      <c r="R108" s="388"/>
      <c r="S108" s="388"/>
      <c r="T108" s="388"/>
      <c r="W108" s="117"/>
      <c r="X108" s="117"/>
    </row>
    <row r="109" spans="3:24" ht="12.75">
      <c r="C109" s="68"/>
      <c r="D109" s="68"/>
      <c r="E109" s="68"/>
      <c r="F109" s="68"/>
      <c r="G109" s="68"/>
      <c r="H109" s="68"/>
      <c r="I109" s="68"/>
      <c r="J109" s="388"/>
      <c r="K109" s="388"/>
      <c r="L109" s="388"/>
      <c r="M109" s="388"/>
      <c r="N109" s="388"/>
      <c r="O109" s="388"/>
      <c r="P109" s="388"/>
      <c r="Q109" s="388"/>
      <c r="R109" s="388"/>
      <c r="S109" s="388"/>
      <c r="T109" s="388"/>
      <c r="W109" s="117"/>
      <c r="X109" s="117"/>
    </row>
    <row r="110" spans="3:24" ht="12.75">
      <c r="C110" s="68"/>
      <c r="D110" s="68"/>
      <c r="E110" s="68"/>
      <c r="F110" s="68"/>
      <c r="G110" s="68"/>
      <c r="H110" s="68"/>
      <c r="I110" s="68"/>
      <c r="J110" s="388"/>
      <c r="K110" s="388"/>
      <c r="L110" s="388"/>
      <c r="M110" s="388"/>
      <c r="N110" s="388"/>
      <c r="O110" s="388"/>
      <c r="P110" s="388"/>
      <c r="Q110" s="388"/>
      <c r="R110" s="388"/>
      <c r="S110" s="388"/>
      <c r="T110" s="388"/>
      <c r="W110" s="117"/>
      <c r="X110" s="117"/>
    </row>
    <row r="111" spans="3:24" ht="12.75">
      <c r="C111" s="68"/>
      <c r="D111" s="68"/>
      <c r="E111" s="68"/>
      <c r="F111" s="68"/>
      <c r="G111" s="68"/>
      <c r="H111" s="68"/>
      <c r="I111" s="68"/>
      <c r="J111" s="388"/>
      <c r="K111" s="388"/>
      <c r="L111" s="388"/>
      <c r="M111" s="388"/>
      <c r="N111" s="388"/>
      <c r="O111" s="388"/>
      <c r="P111" s="388"/>
      <c r="Q111" s="388"/>
      <c r="R111" s="388"/>
      <c r="S111" s="388"/>
      <c r="T111" s="388"/>
      <c r="W111" s="117"/>
      <c r="X111" s="117"/>
    </row>
    <row r="112" spans="3:24" ht="12.75">
      <c r="C112" s="68"/>
      <c r="D112" s="68"/>
      <c r="E112" s="68"/>
      <c r="F112" s="68"/>
      <c r="G112" s="68"/>
      <c r="H112" s="68"/>
      <c r="I112" s="68"/>
      <c r="J112" s="388"/>
      <c r="K112" s="388"/>
      <c r="L112" s="388"/>
      <c r="M112" s="388"/>
      <c r="N112" s="388"/>
      <c r="O112" s="388"/>
      <c r="P112" s="388"/>
      <c r="Q112" s="388"/>
      <c r="R112" s="388"/>
      <c r="S112" s="388"/>
      <c r="T112" s="388"/>
      <c r="W112" s="117"/>
      <c r="X112" s="117"/>
    </row>
    <row r="113" spans="3:24" ht="12.75">
      <c r="C113" s="68"/>
      <c r="D113" s="68"/>
      <c r="E113" s="68"/>
      <c r="F113" s="68"/>
      <c r="G113" s="68"/>
      <c r="H113" s="68"/>
      <c r="I113" s="68"/>
      <c r="J113" s="388"/>
      <c r="K113" s="388"/>
      <c r="L113" s="388"/>
      <c r="M113" s="388"/>
      <c r="N113" s="388"/>
      <c r="O113" s="388"/>
      <c r="P113" s="388"/>
      <c r="Q113" s="388"/>
      <c r="R113" s="388"/>
      <c r="S113" s="388"/>
      <c r="T113" s="388"/>
      <c r="W113" s="117"/>
      <c r="X113" s="117"/>
    </row>
    <row r="114" spans="3:24" ht="12.75">
      <c r="C114" s="68"/>
      <c r="D114" s="68"/>
      <c r="E114" s="68"/>
      <c r="F114" s="68"/>
      <c r="G114" s="68"/>
      <c r="H114" s="68"/>
      <c r="I114" s="68"/>
      <c r="J114" s="388"/>
      <c r="K114" s="388"/>
      <c r="L114" s="388"/>
      <c r="M114" s="388"/>
      <c r="N114" s="388"/>
      <c r="O114" s="388"/>
      <c r="P114" s="388"/>
      <c r="Q114" s="388"/>
      <c r="R114" s="388"/>
      <c r="S114" s="388"/>
      <c r="T114" s="388"/>
      <c r="W114" s="117"/>
      <c r="X114" s="117"/>
    </row>
    <row r="115" spans="3:24" ht="12.75">
      <c r="C115" s="68"/>
      <c r="D115" s="68"/>
      <c r="E115" s="68"/>
      <c r="F115" s="68"/>
      <c r="G115" s="68"/>
      <c r="H115" s="68"/>
      <c r="I115" s="68"/>
      <c r="J115" s="388"/>
      <c r="K115" s="388"/>
      <c r="L115" s="388"/>
      <c r="M115" s="388"/>
      <c r="N115" s="388"/>
      <c r="O115" s="388"/>
      <c r="P115" s="388"/>
      <c r="Q115" s="388"/>
      <c r="R115" s="388"/>
      <c r="S115" s="388"/>
      <c r="T115" s="388"/>
      <c r="W115" s="117"/>
      <c r="X115" s="117"/>
    </row>
    <row r="116" spans="3:24" ht="12.75">
      <c r="C116" s="68"/>
      <c r="D116" s="68"/>
      <c r="E116" s="68"/>
      <c r="F116" s="68"/>
      <c r="G116" s="68"/>
      <c r="H116" s="68"/>
      <c r="I116" s="68"/>
      <c r="J116" s="388"/>
      <c r="K116" s="388"/>
      <c r="L116" s="388"/>
      <c r="M116" s="388"/>
      <c r="N116" s="388"/>
      <c r="O116" s="388"/>
      <c r="P116" s="388"/>
      <c r="Q116" s="388"/>
      <c r="R116" s="388"/>
      <c r="S116" s="388"/>
      <c r="T116" s="388"/>
      <c r="W116" s="117"/>
      <c r="X116" s="117"/>
    </row>
    <row r="117" spans="3:24" ht="12.75">
      <c r="C117" s="68"/>
      <c r="D117" s="68"/>
      <c r="E117" s="68"/>
      <c r="F117" s="68"/>
      <c r="G117" s="68"/>
      <c r="H117" s="68"/>
      <c r="I117" s="68"/>
      <c r="J117" s="388"/>
      <c r="K117" s="388"/>
      <c r="L117" s="388"/>
      <c r="M117" s="388"/>
      <c r="N117" s="388"/>
      <c r="O117" s="388"/>
      <c r="P117" s="388"/>
      <c r="Q117" s="388"/>
      <c r="R117" s="388"/>
      <c r="S117" s="388"/>
      <c r="T117" s="388"/>
      <c r="W117" s="117"/>
      <c r="X117" s="117"/>
    </row>
    <row r="118" spans="3:24" ht="12.75">
      <c r="C118" s="68"/>
      <c r="D118" s="68"/>
      <c r="E118" s="68"/>
      <c r="F118" s="68"/>
      <c r="G118" s="68"/>
      <c r="H118" s="68"/>
      <c r="I118" s="68"/>
      <c r="J118" s="388"/>
      <c r="K118" s="388"/>
      <c r="L118" s="388"/>
      <c r="M118" s="388"/>
      <c r="N118" s="388"/>
      <c r="O118" s="388"/>
      <c r="P118" s="388"/>
      <c r="Q118" s="388"/>
      <c r="R118" s="388"/>
      <c r="S118" s="388"/>
      <c r="T118" s="388"/>
      <c r="W118" s="117"/>
      <c r="X118" s="117"/>
    </row>
    <row r="119" spans="3:24" ht="12.75">
      <c r="C119" s="68"/>
      <c r="D119" s="68"/>
      <c r="E119" s="68"/>
      <c r="F119" s="68"/>
      <c r="G119" s="68"/>
      <c r="H119" s="68"/>
      <c r="I119" s="68"/>
      <c r="J119" s="388"/>
      <c r="K119" s="388"/>
      <c r="L119" s="388"/>
      <c r="M119" s="388"/>
      <c r="N119" s="388"/>
      <c r="O119" s="388"/>
      <c r="P119" s="388"/>
      <c r="Q119" s="388"/>
      <c r="R119" s="388"/>
      <c r="S119" s="388"/>
      <c r="T119" s="388"/>
      <c r="W119" s="117"/>
      <c r="X119" s="117"/>
    </row>
    <row r="120" spans="3:24" ht="12.75">
      <c r="C120" s="68"/>
      <c r="D120" s="68"/>
      <c r="E120" s="68"/>
      <c r="F120" s="68"/>
      <c r="G120" s="68"/>
      <c r="H120" s="68"/>
      <c r="I120" s="68"/>
      <c r="J120" s="388"/>
      <c r="K120" s="388"/>
      <c r="L120" s="388"/>
      <c r="M120" s="388"/>
      <c r="N120" s="388"/>
      <c r="O120" s="388"/>
      <c r="P120" s="388"/>
      <c r="Q120" s="388"/>
      <c r="R120" s="388"/>
      <c r="S120" s="388"/>
      <c r="T120" s="388"/>
      <c r="W120" s="117"/>
      <c r="X120" s="117"/>
    </row>
    <row r="121" spans="3:24" ht="12.75">
      <c r="C121" s="68"/>
      <c r="D121" s="68"/>
      <c r="E121" s="68"/>
      <c r="F121" s="68"/>
      <c r="G121" s="68"/>
      <c r="H121" s="68"/>
      <c r="I121" s="68"/>
      <c r="J121" s="388"/>
      <c r="K121" s="388"/>
      <c r="L121" s="388"/>
      <c r="M121" s="388"/>
      <c r="N121" s="388"/>
      <c r="O121" s="388"/>
      <c r="P121" s="388"/>
      <c r="Q121" s="388"/>
      <c r="R121" s="388"/>
      <c r="S121" s="388"/>
      <c r="T121" s="388"/>
      <c r="W121" s="117"/>
      <c r="X121" s="117"/>
    </row>
    <row r="122" spans="3:24" ht="12.75">
      <c r="C122" s="68"/>
      <c r="D122" s="68"/>
      <c r="E122" s="68"/>
      <c r="F122" s="68"/>
      <c r="G122" s="68"/>
      <c r="H122" s="68"/>
      <c r="I122" s="68"/>
      <c r="J122" s="388"/>
      <c r="K122" s="388"/>
      <c r="L122" s="388"/>
      <c r="M122" s="388"/>
      <c r="N122" s="388"/>
      <c r="O122" s="388"/>
      <c r="P122" s="388"/>
      <c r="Q122" s="388"/>
      <c r="R122" s="388"/>
      <c r="S122" s="388"/>
      <c r="T122" s="388"/>
      <c r="W122" s="117"/>
      <c r="X122" s="117"/>
    </row>
    <row r="123" spans="3:24" ht="12.75">
      <c r="C123" s="68"/>
      <c r="D123" s="68"/>
      <c r="E123" s="68"/>
      <c r="F123" s="68"/>
      <c r="G123" s="68"/>
      <c r="H123" s="68"/>
      <c r="I123" s="68"/>
      <c r="J123" s="388"/>
      <c r="K123" s="388"/>
      <c r="L123" s="388"/>
      <c r="M123" s="388"/>
      <c r="N123" s="388"/>
      <c r="O123" s="388"/>
      <c r="P123" s="388"/>
      <c r="Q123" s="388"/>
      <c r="R123" s="388"/>
      <c r="S123" s="388"/>
      <c r="T123" s="388"/>
      <c r="W123" s="117"/>
      <c r="X123" s="117"/>
    </row>
    <row r="124" spans="3:24" ht="12.75">
      <c r="C124" s="68"/>
      <c r="D124" s="68"/>
      <c r="E124" s="68"/>
      <c r="F124" s="68"/>
      <c r="G124" s="68"/>
      <c r="H124" s="68"/>
      <c r="I124" s="68"/>
      <c r="J124" s="388"/>
      <c r="K124" s="388"/>
      <c r="L124" s="388"/>
      <c r="M124" s="388"/>
      <c r="N124" s="388"/>
      <c r="O124" s="388"/>
      <c r="P124" s="388"/>
      <c r="Q124" s="388"/>
      <c r="R124" s="388"/>
      <c r="S124" s="388"/>
      <c r="T124" s="388"/>
      <c r="W124" s="117"/>
      <c r="X124" s="117"/>
    </row>
    <row r="125" spans="3:24" ht="12.75">
      <c r="C125" s="68"/>
      <c r="D125" s="68"/>
      <c r="E125" s="68"/>
      <c r="F125" s="68"/>
      <c r="G125" s="68"/>
      <c r="H125" s="68"/>
      <c r="I125" s="68"/>
      <c r="J125" s="388"/>
      <c r="K125" s="388"/>
      <c r="L125" s="388"/>
      <c r="M125" s="388"/>
      <c r="N125" s="388"/>
      <c r="O125" s="388"/>
      <c r="P125" s="388"/>
      <c r="Q125" s="388"/>
      <c r="R125" s="388"/>
      <c r="S125" s="388"/>
      <c r="T125" s="388"/>
      <c r="W125" s="117"/>
      <c r="X125" s="117"/>
    </row>
    <row r="126" spans="3:24" ht="12.75">
      <c r="C126" s="68"/>
      <c r="D126" s="68"/>
      <c r="E126" s="68"/>
      <c r="F126" s="68"/>
      <c r="G126" s="68"/>
      <c r="H126" s="68"/>
      <c r="I126" s="68"/>
      <c r="J126" s="388"/>
      <c r="K126" s="388"/>
      <c r="L126" s="388"/>
      <c r="M126" s="388"/>
      <c r="N126" s="388"/>
      <c r="O126" s="388"/>
      <c r="P126" s="388"/>
      <c r="Q126" s="388"/>
      <c r="R126" s="388"/>
      <c r="S126" s="388"/>
      <c r="T126" s="388"/>
      <c r="W126" s="117"/>
      <c r="X126" s="117"/>
    </row>
    <row r="127" spans="3:24" ht="12.75">
      <c r="C127" s="68"/>
      <c r="D127" s="68"/>
      <c r="E127" s="68"/>
      <c r="F127" s="68"/>
      <c r="G127" s="68"/>
      <c r="H127" s="68"/>
      <c r="I127" s="68"/>
      <c r="J127" s="388"/>
      <c r="K127" s="388"/>
      <c r="L127" s="388"/>
      <c r="M127" s="388"/>
      <c r="N127" s="388"/>
      <c r="O127" s="388"/>
      <c r="P127" s="388"/>
      <c r="Q127" s="388"/>
      <c r="R127" s="388"/>
      <c r="S127" s="388"/>
      <c r="T127" s="388"/>
      <c r="W127" s="117"/>
      <c r="X127" s="117"/>
    </row>
    <row r="128" spans="3:24" ht="12.75">
      <c r="C128" s="68"/>
      <c r="D128" s="68"/>
      <c r="E128" s="68"/>
      <c r="F128" s="68"/>
      <c r="G128" s="68"/>
      <c r="H128" s="68"/>
      <c r="I128" s="68"/>
      <c r="J128" s="388"/>
      <c r="K128" s="388"/>
      <c r="L128" s="388"/>
      <c r="M128" s="388"/>
      <c r="N128" s="388"/>
      <c r="O128" s="388"/>
      <c r="P128" s="388"/>
      <c r="Q128" s="388"/>
      <c r="R128" s="388"/>
      <c r="S128" s="388"/>
      <c r="T128" s="388"/>
      <c r="W128" s="117"/>
      <c r="X128" s="117"/>
    </row>
    <row r="129" spans="3:24" ht="12.75">
      <c r="C129" s="68"/>
      <c r="D129" s="68"/>
      <c r="E129" s="68"/>
      <c r="F129" s="68"/>
      <c r="G129" s="68"/>
      <c r="H129" s="68"/>
      <c r="I129" s="68"/>
      <c r="J129" s="388"/>
      <c r="K129" s="388"/>
      <c r="L129" s="388"/>
      <c r="M129" s="388"/>
      <c r="N129" s="388"/>
      <c r="O129" s="388"/>
      <c r="P129" s="388"/>
      <c r="Q129" s="388"/>
      <c r="R129" s="388"/>
      <c r="S129" s="388"/>
      <c r="T129" s="388"/>
      <c r="W129" s="117"/>
      <c r="X129" s="117"/>
    </row>
    <row r="130" spans="3:24" ht="12.75">
      <c r="C130" s="68"/>
      <c r="D130" s="68"/>
      <c r="E130" s="68"/>
      <c r="F130" s="68"/>
      <c r="G130" s="68"/>
      <c r="H130" s="68"/>
      <c r="I130" s="68"/>
      <c r="J130" s="388"/>
      <c r="K130" s="388"/>
      <c r="L130" s="388"/>
      <c r="M130" s="388"/>
      <c r="N130" s="388"/>
      <c r="O130" s="388"/>
      <c r="P130" s="388"/>
      <c r="Q130" s="388"/>
      <c r="R130" s="388"/>
      <c r="S130" s="388"/>
      <c r="T130" s="388"/>
      <c r="W130" s="117"/>
      <c r="X130" s="117"/>
    </row>
    <row r="131" spans="3:24" ht="12.75">
      <c r="C131" s="68"/>
      <c r="D131" s="68"/>
      <c r="E131" s="68"/>
      <c r="F131" s="68"/>
      <c r="G131" s="68"/>
      <c r="H131" s="68"/>
      <c r="I131" s="68"/>
      <c r="J131" s="388"/>
      <c r="K131" s="388"/>
      <c r="L131" s="388"/>
      <c r="M131" s="388"/>
      <c r="N131" s="388"/>
      <c r="O131" s="388"/>
      <c r="P131" s="388"/>
      <c r="Q131" s="388"/>
      <c r="R131" s="388"/>
      <c r="S131" s="388"/>
      <c r="T131" s="388"/>
      <c r="W131" s="117"/>
      <c r="X131" s="117"/>
    </row>
    <row r="132" spans="3:24" ht="12.75">
      <c r="C132" s="68"/>
      <c r="D132" s="68"/>
      <c r="E132" s="68"/>
      <c r="F132" s="68"/>
      <c r="G132" s="68"/>
      <c r="H132" s="68"/>
      <c r="I132" s="68"/>
      <c r="J132" s="388"/>
      <c r="K132" s="388"/>
      <c r="L132" s="388"/>
      <c r="M132" s="388"/>
      <c r="N132" s="388"/>
      <c r="O132" s="388"/>
      <c r="P132" s="388"/>
      <c r="Q132" s="388"/>
      <c r="R132" s="388"/>
      <c r="S132" s="388"/>
      <c r="T132" s="388"/>
      <c r="W132" s="117"/>
      <c r="X132" s="117"/>
    </row>
    <row r="133" spans="3:24" ht="12.75">
      <c r="C133" s="68"/>
      <c r="D133" s="68"/>
      <c r="E133" s="68"/>
      <c r="F133" s="68"/>
      <c r="G133" s="68"/>
      <c r="H133" s="68"/>
      <c r="I133" s="68"/>
      <c r="J133" s="388"/>
      <c r="K133" s="388"/>
      <c r="L133" s="388"/>
      <c r="M133" s="388"/>
      <c r="N133" s="388"/>
      <c r="O133" s="388"/>
      <c r="P133" s="388"/>
      <c r="Q133" s="388"/>
      <c r="R133" s="388"/>
      <c r="S133" s="388"/>
      <c r="T133" s="388"/>
      <c r="W133" s="117"/>
      <c r="X133" s="117"/>
    </row>
    <row r="134" spans="3:24" ht="12.75">
      <c r="C134" s="68"/>
      <c r="D134" s="68"/>
      <c r="E134" s="68"/>
      <c r="F134" s="68"/>
      <c r="G134" s="68"/>
      <c r="H134" s="68"/>
      <c r="I134" s="68"/>
      <c r="J134" s="388"/>
      <c r="K134" s="388"/>
      <c r="L134" s="388"/>
      <c r="M134" s="388"/>
      <c r="N134" s="388"/>
      <c r="O134" s="388"/>
      <c r="P134" s="388"/>
      <c r="Q134" s="388"/>
      <c r="R134" s="388"/>
      <c r="S134" s="388"/>
      <c r="T134" s="388"/>
      <c r="W134" s="117"/>
      <c r="X134" s="117"/>
    </row>
    <row r="135" spans="3:24" ht="12.75">
      <c r="C135" s="68"/>
      <c r="D135" s="68"/>
      <c r="E135" s="68"/>
      <c r="F135" s="68"/>
      <c r="G135" s="68"/>
      <c r="H135" s="68"/>
      <c r="I135" s="68"/>
      <c r="J135" s="388"/>
      <c r="K135" s="388"/>
      <c r="L135" s="388"/>
      <c r="M135" s="388"/>
      <c r="N135" s="388"/>
      <c r="O135" s="388"/>
      <c r="P135" s="388"/>
      <c r="Q135" s="388"/>
      <c r="R135" s="388"/>
      <c r="S135" s="388"/>
      <c r="T135" s="388"/>
      <c r="W135" s="117"/>
      <c r="X135" s="117"/>
    </row>
    <row r="136" spans="3:24" ht="12.75">
      <c r="C136" s="68"/>
      <c r="D136" s="68"/>
      <c r="E136" s="68"/>
      <c r="F136" s="68"/>
      <c r="G136" s="68"/>
      <c r="H136" s="68"/>
      <c r="I136" s="68"/>
      <c r="J136" s="388"/>
      <c r="K136" s="388"/>
      <c r="L136" s="388"/>
      <c r="M136" s="388"/>
      <c r="N136" s="388"/>
      <c r="O136" s="388"/>
      <c r="P136" s="388"/>
      <c r="Q136" s="388"/>
      <c r="R136" s="388"/>
      <c r="S136" s="388"/>
      <c r="T136" s="388"/>
      <c r="W136" s="117"/>
      <c r="X136" s="117"/>
    </row>
    <row r="137" spans="3:24" ht="12.75">
      <c r="C137" s="68"/>
      <c r="D137" s="68"/>
      <c r="E137" s="68"/>
      <c r="F137" s="68"/>
      <c r="G137" s="68"/>
      <c r="H137" s="68"/>
      <c r="I137" s="68"/>
      <c r="J137" s="388"/>
      <c r="K137" s="388"/>
      <c r="L137" s="388"/>
      <c r="M137" s="388"/>
      <c r="N137" s="388"/>
      <c r="O137" s="388"/>
      <c r="P137" s="388"/>
      <c r="Q137" s="388"/>
      <c r="R137" s="388"/>
      <c r="S137" s="388"/>
      <c r="T137" s="388"/>
      <c r="W137" s="117"/>
      <c r="X137" s="117"/>
    </row>
    <row r="138" spans="3:24" ht="12.75">
      <c r="C138" s="68"/>
      <c r="D138" s="68"/>
      <c r="E138" s="68"/>
      <c r="F138" s="68"/>
      <c r="G138" s="68"/>
      <c r="H138" s="68"/>
      <c r="I138" s="68"/>
      <c r="J138" s="388"/>
      <c r="K138" s="388"/>
      <c r="L138" s="388"/>
      <c r="M138" s="388"/>
      <c r="N138" s="388"/>
      <c r="O138" s="388"/>
      <c r="P138" s="388"/>
      <c r="Q138" s="388"/>
      <c r="R138" s="388"/>
      <c r="S138" s="388"/>
      <c r="T138" s="388"/>
      <c r="W138" s="117"/>
      <c r="X138" s="117"/>
    </row>
    <row r="139" spans="3:24" ht="12.75">
      <c r="C139" s="68"/>
      <c r="D139" s="68"/>
      <c r="E139" s="68"/>
      <c r="F139" s="68"/>
      <c r="G139" s="68"/>
      <c r="H139" s="68"/>
      <c r="I139" s="68"/>
      <c r="J139" s="388"/>
      <c r="K139" s="388"/>
      <c r="L139" s="388"/>
      <c r="M139" s="388"/>
      <c r="N139" s="388"/>
      <c r="O139" s="388"/>
      <c r="P139" s="388"/>
      <c r="Q139" s="388"/>
      <c r="R139" s="388"/>
      <c r="S139" s="388"/>
      <c r="T139" s="388"/>
      <c r="W139" s="117"/>
      <c r="X139" s="117"/>
    </row>
    <row r="140" spans="3:24" ht="12.75">
      <c r="C140" s="68"/>
      <c r="D140" s="68"/>
      <c r="E140" s="68"/>
      <c r="F140" s="68"/>
      <c r="G140" s="68"/>
      <c r="H140" s="68"/>
      <c r="I140" s="68"/>
      <c r="J140" s="388"/>
      <c r="K140" s="388"/>
      <c r="L140" s="388"/>
      <c r="M140" s="388"/>
      <c r="N140" s="388"/>
      <c r="O140" s="388"/>
      <c r="P140" s="388"/>
      <c r="Q140" s="388"/>
      <c r="R140" s="388"/>
      <c r="S140" s="388"/>
      <c r="T140" s="388"/>
      <c r="W140" s="117"/>
      <c r="X140" s="117"/>
    </row>
    <row r="141" spans="3:24" ht="12.75">
      <c r="C141" s="68"/>
      <c r="D141" s="68"/>
      <c r="E141" s="68"/>
      <c r="F141" s="68"/>
      <c r="G141" s="68"/>
      <c r="H141" s="68"/>
      <c r="I141" s="68"/>
      <c r="J141" s="388"/>
      <c r="K141" s="388"/>
      <c r="L141" s="388"/>
      <c r="M141" s="388"/>
      <c r="N141" s="388"/>
      <c r="O141" s="388"/>
      <c r="P141" s="388"/>
      <c r="Q141" s="388"/>
      <c r="R141" s="388"/>
      <c r="S141" s="388"/>
      <c r="T141" s="388"/>
      <c r="W141" s="117"/>
      <c r="X141" s="117"/>
    </row>
    <row r="142" spans="3:24" ht="12.75">
      <c r="C142" s="68"/>
      <c r="D142" s="68"/>
      <c r="E142" s="68"/>
      <c r="F142" s="68"/>
      <c r="G142" s="68"/>
      <c r="H142" s="68"/>
      <c r="I142" s="68"/>
      <c r="J142" s="388"/>
      <c r="K142" s="388"/>
      <c r="L142" s="388"/>
      <c r="M142" s="388"/>
      <c r="N142" s="388"/>
      <c r="O142" s="388"/>
      <c r="P142" s="388"/>
      <c r="Q142" s="388"/>
      <c r="R142" s="388"/>
      <c r="S142" s="388"/>
      <c r="T142" s="388"/>
      <c r="W142" s="117"/>
      <c r="X142" s="117"/>
    </row>
    <row r="143" spans="3:24" ht="12.75">
      <c r="C143" s="68"/>
      <c r="D143" s="68"/>
      <c r="E143" s="68"/>
      <c r="F143" s="68"/>
      <c r="G143" s="68"/>
      <c r="H143" s="68"/>
      <c r="I143" s="68"/>
      <c r="J143" s="388"/>
      <c r="K143" s="388"/>
      <c r="L143" s="388"/>
      <c r="M143" s="388"/>
      <c r="N143" s="388"/>
      <c r="O143" s="388"/>
      <c r="P143" s="388"/>
      <c r="Q143" s="388"/>
      <c r="R143" s="388"/>
      <c r="S143" s="388"/>
      <c r="T143" s="388"/>
      <c r="W143" s="117"/>
      <c r="X143" s="117"/>
    </row>
    <row r="144" spans="3:24" ht="12.75">
      <c r="C144" s="68"/>
      <c r="D144" s="68"/>
      <c r="E144" s="68"/>
      <c r="F144" s="68"/>
      <c r="G144" s="68"/>
      <c r="H144" s="68"/>
      <c r="I144" s="68"/>
      <c r="J144" s="388"/>
      <c r="K144" s="388"/>
      <c r="L144" s="388"/>
      <c r="M144" s="388"/>
      <c r="N144" s="388"/>
      <c r="O144" s="388"/>
      <c r="P144" s="388"/>
      <c r="Q144" s="388"/>
      <c r="R144" s="388"/>
      <c r="S144" s="388"/>
      <c r="T144" s="388"/>
      <c r="W144" s="117"/>
      <c r="X144" s="117"/>
    </row>
    <row r="145" spans="3:24" ht="12.75">
      <c r="C145" s="68"/>
      <c r="D145" s="68"/>
      <c r="E145" s="68"/>
      <c r="F145" s="68"/>
      <c r="G145" s="68"/>
      <c r="H145" s="68"/>
      <c r="I145" s="68"/>
      <c r="J145" s="388"/>
      <c r="K145" s="388"/>
      <c r="L145" s="388"/>
      <c r="M145" s="388"/>
      <c r="N145" s="388"/>
      <c r="O145" s="388"/>
      <c r="P145" s="388"/>
      <c r="Q145" s="388"/>
      <c r="R145" s="388"/>
      <c r="S145" s="388"/>
      <c r="T145" s="388"/>
      <c r="W145" s="117"/>
      <c r="X145" s="117"/>
    </row>
    <row r="146" spans="3:24" ht="12.75">
      <c r="C146" s="68"/>
      <c r="D146" s="68"/>
      <c r="E146" s="68"/>
      <c r="F146" s="68"/>
      <c r="G146" s="68"/>
      <c r="H146" s="68"/>
      <c r="I146" s="68"/>
      <c r="J146" s="388"/>
      <c r="K146" s="388"/>
      <c r="L146" s="388"/>
      <c r="M146" s="388"/>
      <c r="N146" s="388"/>
      <c r="O146" s="388"/>
      <c r="P146" s="388"/>
      <c r="Q146" s="388"/>
      <c r="R146" s="388"/>
      <c r="S146" s="388"/>
      <c r="T146" s="388"/>
      <c r="W146" s="117"/>
      <c r="X146" s="117"/>
    </row>
    <row r="147" spans="3:24" ht="12.75">
      <c r="C147" s="68"/>
      <c r="D147" s="68"/>
      <c r="E147" s="68"/>
      <c r="F147" s="68"/>
      <c r="G147" s="68"/>
      <c r="H147" s="68"/>
      <c r="I147" s="68"/>
      <c r="J147" s="388"/>
      <c r="K147" s="388"/>
      <c r="L147" s="388"/>
      <c r="M147" s="388"/>
      <c r="N147" s="388"/>
      <c r="O147" s="388"/>
      <c r="P147" s="388"/>
      <c r="Q147" s="388"/>
      <c r="R147" s="388"/>
      <c r="S147" s="388"/>
      <c r="T147" s="388"/>
      <c r="W147" s="117"/>
      <c r="X147" s="117"/>
    </row>
    <row r="148" spans="3:24" ht="12.75">
      <c r="C148" s="68"/>
      <c r="D148" s="68"/>
      <c r="E148" s="68"/>
      <c r="F148" s="68"/>
      <c r="G148" s="68"/>
      <c r="H148" s="68"/>
      <c r="I148" s="68"/>
      <c r="J148" s="388"/>
      <c r="K148" s="388"/>
      <c r="L148" s="388"/>
      <c r="M148" s="388"/>
      <c r="N148" s="388"/>
      <c r="O148" s="388"/>
      <c r="P148" s="388"/>
      <c r="Q148" s="388"/>
      <c r="R148" s="388"/>
      <c r="S148" s="388"/>
      <c r="T148" s="388"/>
      <c r="W148" s="117"/>
      <c r="X148" s="117"/>
    </row>
    <row r="149" spans="3:24" ht="12.75">
      <c r="C149" s="68"/>
      <c r="D149" s="68"/>
      <c r="E149" s="68"/>
      <c r="F149" s="68"/>
      <c r="G149" s="68"/>
      <c r="H149" s="68"/>
      <c r="I149" s="68"/>
      <c r="J149" s="388"/>
      <c r="K149" s="388"/>
      <c r="L149" s="388"/>
      <c r="M149" s="388"/>
      <c r="N149" s="388"/>
      <c r="O149" s="388"/>
      <c r="P149" s="388"/>
      <c r="Q149" s="388"/>
      <c r="R149" s="388"/>
      <c r="S149" s="388"/>
      <c r="T149" s="388"/>
      <c r="W149" s="117"/>
      <c r="X149" s="117"/>
    </row>
    <row r="150" spans="3:24" ht="12.75">
      <c r="C150" s="476"/>
      <c r="D150" s="476"/>
      <c r="E150" s="476"/>
      <c r="F150" s="476"/>
      <c r="G150" s="476"/>
      <c r="H150" s="476"/>
      <c r="I150" s="476"/>
      <c r="W150" s="117"/>
      <c r="X150" s="117"/>
    </row>
    <row r="151" spans="3:24" ht="12.75">
      <c r="C151" s="476"/>
      <c r="D151" s="476"/>
      <c r="E151" s="476"/>
      <c r="F151" s="476"/>
      <c r="G151" s="476"/>
      <c r="H151" s="476"/>
      <c r="I151" s="476"/>
      <c r="W151" s="117"/>
      <c r="X151" s="117"/>
    </row>
    <row r="152" spans="3:24" ht="12.75">
      <c r="C152" s="476"/>
      <c r="D152" s="476"/>
      <c r="E152" s="476"/>
      <c r="F152" s="476"/>
      <c r="G152" s="476"/>
      <c r="H152" s="476"/>
      <c r="I152" s="476"/>
      <c r="W152" s="117"/>
      <c r="X152" s="117"/>
    </row>
    <row r="153" spans="3:24" ht="12.75">
      <c r="C153" s="476"/>
      <c r="D153" s="476"/>
      <c r="E153" s="476"/>
      <c r="F153" s="476"/>
      <c r="G153" s="476"/>
      <c r="H153" s="476"/>
      <c r="I153" s="476"/>
      <c r="W153" s="117"/>
      <c r="X153" s="117"/>
    </row>
    <row r="154" spans="3:24" ht="12.75">
      <c r="C154" s="476"/>
      <c r="D154" s="476"/>
      <c r="E154" s="476"/>
      <c r="F154" s="476"/>
      <c r="G154" s="476"/>
      <c r="H154" s="476"/>
      <c r="I154" s="476"/>
      <c r="W154" s="117"/>
      <c r="X154" s="117"/>
    </row>
    <row r="155" spans="3:24" ht="12.75">
      <c r="C155" s="476"/>
      <c r="D155" s="476"/>
      <c r="E155" s="476"/>
      <c r="F155" s="476"/>
      <c r="G155" s="476"/>
      <c r="H155" s="476"/>
      <c r="I155" s="476"/>
      <c r="W155" s="117"/>
      <c r="X155" s="117"/>
    </row>
    <row r="156" spans="3:24" ht="12.75">
      <c r="C156" s="476"/>
      <c r="D156" s="476"/>
      <c r="E156" s="476"/>
      <c r="F156" s="476"/>
      <c r="G156" s="476"/>
      <c r="H156" s="476"/>
      <c r="I156" s="476"/>
      <c r="W156" s="117"/>
      <c r="X156" s="117"/>
    </row>
    <row r="157" spans="3:24" ht="12.75">
      <c r="C157" s="476"/>
      <c r="D157" s="476"/>
      <c r="E157" s="476"/>
      <c r="F157" s="476"/>
      <c r="G157" s="476"/>
      <c r="H157" s="476"/>
      <c r="I157" s="476"/>
      <c r="W157" s="117"/>
      <c r="X157" s="117"/>
    </row>
    <row r="158" spans="3:24" ht="12.75">
      <c r="C158" s="476"/>
      <c r="D158" s="476"/>
      <c r="E158" s="476"/>
      <c r="F158" s="476"/>
      <c r="G158" s="476"/>
      <c r="H158" s="476"/>
      <c r="I158" s="476"/>
      <c r="W158" s="117"/>
      <c r="X158" s="117"/>
    </row>
    <row r="159" spans="3:24" ht="12.75">
      <c r="C159" s="476"/>
      <c r="D159" s="476"/>
      <c r="E159" s="476"/>
      <c r="F159" s="476"/>
      <c r="G159" s="476"/>
      <c r="H159" s="476"/>
      <c r="I159" s="476"/>
      <c r="W159" s="117"/>
      <c r="X159" s="117"/>
    </row>
    <row r="160" spans="3:24" ht="12.75">
      <c r="C160" s="476"/>
      <c r="D160" s="476"/>
      <c r="E160" s="476"/>
      <c r="F160" s="476"/>
      <c r="G160" s="476"/>
      <c r="H160" s="476"/>
      <c r="I160" s="476"/>
      <c r="W160" s="117"/>
      <c r="X160" s="117"/>
    </row>
    <row r="161" spans="3:24" ht="12.75">
      <c r="C161" s="476"/>
      <c r="D161" s="476"/>
      <c r="E161" s="476"/>
      <c r="F161" s="476"/>
      <c r="G161" s="476"/>
      <c r="H161" s="476"/>
      <c r="I161" s="476"/>
      <c r="W161" s="117"/>
      <c r="X161" s="117"/>
    </row>
    <row r="162" spans="3:24" ht="12.75">
      <c r="C162" s="476"/>
      <c r="D162" s="476"/>
      <c r="E162" s="476"/>
      <c r="F162" s="476"/>
      <c r="G162" s="476"/>
      <c r="H162" s="476"/>
      <c r="I162" s="476"/>
      <c r="W162" s="117"/>
      <c r="X162" s="117"/>
    </row>
    <row r="163" spans="3:24" ht="12.75">
      <c r="C163" s="476"/>
      <c r="D163" s="476"/>
      <c r="E163" s="476"/>
      <c r="F163" s="476"/>
      <c r="G163" s="476"/>
      <c r="H163" s="476"/>
      <c r="I163" s="476"/>
      <c r="W163" s="117"/>
      <c r="X163" s="117"/>
    </row>
    <row r="164" spans="3:24" ht="12.75">
      <c r="C164" s="476"/>
      <c r="D164" s="476"/>
      <c r="E164" s="476"/>
      <c r="F164" s="476"/>
      <c r="G164" s="476"/>
      <c r="H164" s="476"/>
      <c r="I164" s="476"/>
      <c r="W164" s="117"/>
      <c r="X164" s="117"/>
    </row>
    <row r="165" spans="3:24" ht="12.75">
      <c r="C165" s="476"/>
      <c r="D165" s="476"/>
      <c r="E165" s="476"/>
      <c r="F165" s="476"/>
      <c r="G165" s="476"/>
      <c r="H165" s="476"/>
      <c r="I165" s="476"/>
      <c r="W165" s="117"/>
      <c r="X165" s="117"/>
    </row>
    <row r="166" spans="3:24" ht="12.75">
      <c r="C166" s="476"/>
      <c r="D166" s="476"/>
      <c r="E166" s="476"/>
      <c r="F166" s="476"/>
      <c r="G166" s="476"/>
      <c r="H166" s="476"/>
      <c r="I166" s="476"/>
      <c r="W166" s="117"/>
      <c r="X166" s="117"/>
    </row>
    <row r="167" spans="3:24" ht="12.75">
      <c r="C167" s="476"/>
      <c r="D167" s="476"/>
      <c r="E167" s="476"/>
      <c r="F167" s="476"/>
      <c r="G167" s="476"/>
      <c r="H167" s="476"/>
      <c r="I167" s="476"/>
      <c r="W167" s="117"/>
      <c r="X167" s="117"/>
    </row>
    <row r="168" spans="3:24" ht="12.75">
      <c r="C168" s="476"/>
      <c r="D168" s="476"/>
      <c r="E168" s="476"/>
      <c r="F168" s="476"/>
      <c r="G168" s="476"/>
      <c r="H168" s="476"/>
      <c r="I168" s="476"/>
      <c r="W168" s="117"/>
      <c r="X168" s="117"/>
    </row>
    <row r="169" spans="3:24" ht="12.75">
      <c r="C169" s="476"/>
      <c r="D169" s="476"/>
      <c r="E169" s="476"/>
      <c r="F169" s="476"/>
      <c r="G169" s="476"/>
      <c r="H169" s="476"/>
      <c r="I169" s="476"/>
      <c r="W169" s="117"/>
      <c r="X169" s="117"/>
    </row>
    <row r="170" spans="3:24" ht="12.75">
      <c r="C170" s="476"/>
      <c r="D170" s="476"/>
      <c r="E170" s="476"/>
      <c r="F170" s="476"/>
      <c r="G170" s="476"/>
      <c r="H170" s="476"/>
      <c r="I170" s="476"/>
      <c r="W170" s="117"/>
      <c r="X170" s="117"/>
    </row>
    <row r="171" spans="3:24" ht="12.75">
      <c r="C171" s="476"/>
      <c r="D171" s="476"/>
      <c r="E171" s="476"/>
      <c r="F171" s="476"/>
      <c r="G171" s="476"/>
      <c r="H171" s="476"/>
      <c r="I171" s="476"/>
      <c r="W171" s="117"/>
      <c r="X171" s="117"/>
    </row>
    <row r="172" spans="3:24" ht="12.75">
      <c r="C172" s="476"/>
      <c r="D172" s="476"/>
      <c r="E172" s="476"/>
      <c r="F172" s="476"/>
      <c r="G172" s="476"/>
      <c r="H172" s="476"/>
      <c r="I172" s="476"/>
      <c r="W172" s="117"/>
      <c r="X172" s="117"/>
    </row>
    <row r="173" spans="3:24" ht="12.75">
      <c r="C173" s="476"/>
      <c r="D173" s="476"/>
      <c r="E173" s="476"/>
      <c r="F173" s="476"/>
      <c r="G173" s="476"/>
      <c r="H173" s="476"/>
      <c r="I173" s="476"/>
      <c r="W173" s="117"/>
      <c r="X173" s="117"/>
    </row>
    <row r="174" spans="3:24" ht="12.75">
      <c r="C174" s="476"/>
      <c r="D174" s="476"/>
      <c r="E174" s="476"/>
      <c r="F174" s="476"/>
      <c r="G174" s="476"/>
      <c r="H174" s="476"/>
      <c r="I174" s="476"/>
      <c r="W174" s="117"/>
      <c r="X174" s="117"/>
    </row>
    <row r="175" spans="3:24" ht="12.75">
      <c r="C175" s="476"/>
      <c r="D175" s="476"/>
      <c r="E175" s="476"/>
      <c r="F175" s="476"/>
      <c r="G175" s="476"/>
      <c r="H175" s="476"/>
      <c r="I175" s="476"/>
      <c r="W175" s="117"/>
      <c r="X175" s="117"/>
    </row>
    <row r="176" spans="3:24" ht="12.75">
      <c r="C176" s="476"/>
      <c r="D176" s="476"/>
      <c r="E176" s="476"/>
      <c r="F176" s="476"/>
      <c r="G176" s="476"/>
      <c r="H176" s="476"/>
      <c r="I176" s="476"/>
      <c r="W176" s="117"/>
      <c r="X176" s="117"/>
    </row>
    <row r="177" spans="3:24" ht="12.75">
      <c r="C177" s="476"/>
      <c r="D177" s="476"/>
      <c r="E177" s="476"/>
      <c r="F177" s="476"/>
      <c r="G177" s="476"/>
      <c r="H177" s="476"/>
      <c r="I177" s="476"/>
      <c r="W177" s="117"/>
      <c r="X177" s="117"/>
    </row>
    <row r="178" spans="3:24" ht="12.75">
      <c r="C178" s="476"/>
      <c r="D178" s="476"/>
      <c r="E178" s="476"/>
      <c r="F178" s="476"/>
      <c r="G178" s="476"/>
      <c r="H178" s="476"/>
      <c r="I178" s="476"/>
      <c r="W178" s="117"/>
      <c r="X178" s="117"/>
    </row>
    <row r="179" spans="3:24" ht="12.75">
      <c r="C179" s="476"/>
      <c r="D179" s="476"/>
      <c r="E179" s="476"/>
      <c r="F179" s="476"/>
      <c r="G179" s="476"/>
      <c r="H179" s="476"/>
      <c r="I179" s="476"/>
      <c r="W179" s="117"/>
      <c r="X179" s="117"/>
    </row>
    <row r="180" spans="3:24" ht="12.75">
      <c r="C180" s="476"/>
      <c r="D180" s="476"/>
      <c r="E180" s="476"/>
      <c r="F180" s="476"/>
      <c r="G180" s="476"/>
      <c r="H180" s="476"/>
      <c r="I180" s="476"/>
      <c r="W180" s="117"/>
      <c r="X180" s="117"/>
    </row>
    <row r="181" spans="3:24" ht="12.75">
      <c r="C181" s="476"/>
      <c r="D181" s="476"/>
      <c r="E181" s="476"/>
      <c r="F181" s="476"/>
      <c r="G181" s="476"/>
      <c r="H181" s="476"/>
      <c r="I181" s="476"/>
      <c r="W181" s="117"/>
      <c r="X181" s="117"/>
    </row>
    <row r="182" spans="3:24" ht="12.75">
      <c r="C182" s="476"/>
      <c r="D182" s="476"/>
      <c r="E182" s="476"/>
      <c r="F182" s="476"/>
      <c r="G182" s="476"/>
      <c r="H182" s="476"/>
      <c r="I182" s="476"/>
      <c r="W182" s="117"/>
      <c r="X182" s="117"/>
    </row>
    <row r="183" spans="3:24" ht="12.75">
      <c r="C183" s="476"/>
      <c r="D183" s="476"/>
      <c r="E183" s="476"/>
      <c r="F183" s="476"/>
      <c r="G183" s="476"/>
      <c r="H183" s="476"/>
      <c r="I183" s="476"/>
      <c r="W183" s="117"/>
      <c r="X183" s="117"/>
    </row>
    <row r="184" spans="3:24" ht="12.75">
      <c r="C184" s="476"/>
      <c r="D184" s="476"/>
      <c r="E184" s="476"/>
      <c r="F184" s="476"/>
      <c r="G184" s="476"/>
      <c r="H184" s="476"/>
      <c r="I184" s="476"/>
      <c r="W184" s="117"/>
      <c r="X184" s="117"/>
    </row>
    <row r="185" spans="3:24" ht="12.75">
      <c r="C185" s="476"/>
      <c r="D185" s="476"/>
      <c r="E185" s="476"/>
      <c r="F185" s="476"/>
      <c r="G185" s="476"/>
      <c r="H185" s="476"/>
      <c r="I185" s="476"/>
      <c r="W185" s="117"/>
      <c r="X185" s="117"/>
    </row>
    <row r="186" spans="3:24" ht="12.75">
      <c r="C186" s="476"/>
      <c r="D186" s="476"/>
      <c r="E186" s="476"/>
      <c r="F186" s="476"/>
      <c r="G186" s="476"/>
      <c r="H186" s="476"/>
      <c r="I186" s="476"/>
      <c r="W186" s="117"/>
      <c r="X186" s="117"/>
    </row>
    <row r="187" spans="3:24" ht="12.75">
      <c r="C187" s="476"/>
      <c r="D187" s="476"/>
      <c r="E187" s="476"/>
      <c r="F187" s="476"/>
      <c r="G187" s="476"/>
      <c r="H187" s="476"/>
      <c r="I187" s="476"/>
      <c r="W187" s="117"/>
      <c r="X187" s="117"/>
    </row>
    <row r="188" spans="3:24" ht="12.75">
      <c r="C188" s="476"/>
      <c r="D188" s="476"/>
      <c r="E188" s="476"/>
      <c r="F188" s="476"/>
      <c r="G188" s="476"/>
      <c r="H188" s="476"/>
      <c r="I188" s="476"/>
      <c r="W188" s="117"/>
      <c r="X188" s="117"/>
    </row>
    <row r="189" spans="3:24" ht="12.75">
      <c r="C189" s="476"/>
      <c r="D189" s="476"/>
      <c r="E189" s="476"/>
      <c r="F189" s="476"/>
      <c r="G189" s="476"/>
      <c r="H189" s="476"/>
      <c r="I189" s="476"/>
      <c r="W189" s="117"/>
      <c r="X189" s="117"/>
    </row>
    <row r="190" spans="3:24" ht="12.75">
      <c r="C190" s="476"/>
      <c r="D190" s="476"/>
      <c r="E190" s="476"/>
      <c r="F190" s="476"/>
      <c r="G190" s="476"/>
      <c r="H190" s="476"/>
      <c r="I190" s="476"/>
      <c r="W190" s="117"/>
      <c r="X190" s="117"/>
    </row>
    <row r="191" spans="3:24" ht="12.75">
      <c r="C191" s="476"/>
      <c r="D191" s="476"/>
      <c r="E191" s="476"/>
      <c r="F191" s="476"/>
      <c r="G191" s="476"/>
      <c r="H191" s="476"/>
      <c r="I191" s="476"/>
      <c r="W191" s="117"/>
      <c r="X191" s="117"/>
    </row>
    <row r="192" spans="3:24" ht="12.75">
      <c r="C192" s="476"/>
      <c r="D192" s="476"/>
      <c r="E192" s="476"/>
      <c r="F192" s="476"/>
      <c r="G192" s="476"/>
      <c r="H192" s="476"/>
      <c r="I192" s="476"/>
      <c r="W192" s="117"/>
      <c r="X192" s="117"/>
    </row>
    <row r="193" spans="3:24" ht="12.75">
      <c r="C193" s="476"/>
      <c r="D193" s="476"/>
      <c r="E193" s="476"/>
      <c r="F193" s="476"/>
      <c r="G193" s="476"/>
      <c r="H193" s="476"/>
      <c r="I193" s="476"/>
      <c r="W193" s="117"/>
      <c r="X193" s="117"/>
    </row>
    <row r="194" spans="3:24" ht="12.75">
      <c r="C194" s="476"/>
      <c r="D194" s="476"/>
      <c r="E194" s="476"/>
      <c r="F194" s="476"/>
      <c r="G194" s="476"/>
      <c r="H194" s="476"/>
      <c r="I194" s="476"/>
      <c r="W194" s="117"/>
      <c r="X194" s="117"/>
    </row>
    <row r="195" spans="3:24" ht="12.75">
      <c r="C195" s="476"/>
      <c r="D195" s="476"/>
      <c r="E195" s="476"/>
      <c r="F195" s="476"/>
      <c r="G195" s="476"/>
      <c r="H195" s="476"/>
      <c r="I195" s="476"/>
      <c r="W195" s="117"/>
      <c r="X195" s="117"/>
    </row>
    <row r="196" spans="3:24" ht="12.75">
      <c r="C196" s="476"/>
      <c r="D196" s="476"/>
      <c r="E196" s="476"/>
      <c r="F196" s="476"/>
      <c r="G196" s="476"/>
      <c r="H196" s="476"/>
      <c r="I196" s="476"/>
      <c r="W196" s="117"/>
      <c r="X196" s="117"/>
    </row>
    <row r="197" spans="3:24" ht="12.75">
      <c r="C197" s="476"/>
      <c r="D197" s="476"/>
      <c r="E197" s="476"/>
      <c r="F197" s="476"/>
      <c r="G197" s="476"/>
      <c r="H197" s="476"/>
      <c r="I197" s="476"/>
      <c r="W197" s="117"/>
      <c r="X197" s="117"/>
    </row>
    <row r="198" spans="3:24" ht="12.75">
      <c r="C198" s="476"/>
      <c r="D198" s="476"/>
      <c r="E198" s="476"/>
      <c r="F198" s="476"/>
      <c r="G198" s="476"/>
      <c r="H198" s="476"/>
      <c r="I198" s="476"/>
      <c r="W198" s="117"/>
      <c r="X198" s="117"/>
    </row>
    <row r="199" spans="3:24" ht="12.75">
      <c r="C199" s="476"/>
      <c r="D199" s="476"/>
      <c r="E199" s="476"/>
      <c r="F199" s="476"/>
      <c r="G199" s="476"/>
      <c r="H199" s="476"/>
      <c r="I199" s="476"/>
      <c r="W199" s="117"/>
      <c r="X199" s="117"/>
    </row>
    <row r="200" spans="3:24" ht="12.75">
      <c r="C200" s="476"/>
      <c r="D200" s="476"/>
      <c r="E200" s="476"/>
      <c r="F200" s="476"/>
      <c r="G200" s="476"/>
      <c r="H200" s="476"/>
      <c r="I200" s="476"/>
      <c r="W200" s="117"/>
      <c r="X200" s="117"/>
    </row>
    <row r="201" spans="3:24" ht="12.75">
      <c r="C201" s="476"/>
      <c r="D201" s="476"/>
      <c r="E201" s="476"/>
      <c r="F201" s="476"/>
      <c r="G201" s="476"/>
      <c r="H201" s="476"/>
      <c r="I201" s="476"/>
      <c r="W201" s="117"/>
      <c r="X201" s="117"/>
    </row>
    <row r="202" spans="3:24" ht="12.75">
      <c r="C202" s="476"/>
      <c r="D202" s="476"/>
      <c r="E202" s="476"/>
      <c r="F202" s="476"/>
      <c r="G202" s="476"/>
      <c r="H202" s="476"/>
      <c r="I202" s="476"/>
      <c r="W202" s="117"/>
      <c r="X202" s="117"/>
    </row>
    <row r="203" spans="3:24" ht="12.75">
      <c r="C203" s="476"/>
      <c r="D203" s="476"/>
      <c r="E203" s="476"/>
      <c r="F203" s="476"/>
      <c r="G203" s="476"/>
      <c r="H203" s="476"/>
      <c r="I203" s="476"/>
      <c r="W203" s="117"/>
      <c r="X203" s="117"/>
    </row>
    <row r="204" spans="3:24" ht="12.75">
      <c r="C204" s="476"/>
      <c r="D204" s="476"/>
      <c r="E204" s="476"/>
      <c r="F204" s="476"/>
      <c r="G204" s="476"/>
      <c r="H204" s="476"/>
      <c r="I204" s="476"/>
      <c r="W204" s="117"/>
      <c r="X204" s="117"/>
    </row>
    <row r="205" spans="3:24" ht="12.75">
      <c r="C205" s="476"/>
      <c r="D205" s="476"/>
      <c r="E205" s="476"/>
      <c r="F205" s="476"/>
      <c r="G205" s="476"/>
      <c r="H205" s="476"/>
      <c r="I205" s="476"/>
      <c r="W205" s="117"/>
      <c r="X205" s="117"/>
    </row>
    <row r="206" spans="3:24" ht="12.75">
      <c r="C206" s="476"/>
      <c r="D206" s="476"/>
      <c r="E206" s="476"/>
      <c r="F206" s="476"/>
      <c r="G206" s="476"/>
      <c r="H206" s="476"/>
      <c r="I206" s="476"/>
      <c r="W206" s="117"/>
      <c r="X206" s="117"/>
    </row>
    <row r="207" spans="3:24" ht="12.75">
      <c r="C207" s="476"/>
      <c r="D207" s="476"/>
      <c r="E207" s="476"/>
      <c r="F207" s="476"/>
      <c r="G207" s="476"/>
      <c r="H207" s="476"/>
      <c r="I207" s="476"/>
      <c r="W207" s="117"/>
      <c r="X207" s="117"/>
    </row>
    <row r="208" spans="3:24" ht="12.75">
      <c r="C208" s="476"/>
      <c r="D208" s="476"/>
      <c r="E208" s="476"/>
      <c r="F208" s="476"/>
      <c r="G208" s="476"/>
      <c r="H208" s="476"/>
      <c r="I208" s="476"/>
      <c r="W208" s="117"/>
      <c r="X208" s="117"/>
    </row>
    <row r="209" spans="3:24" ht="12.75">
      <c r="C209" s="476"/>
      <c r="D209" s="476"/>
      <c r="E209" s="476"/>
      <c r="F209" s="476"/>
      <c r="G209" s="476"/>
      <c r="H209" s="476"/>
      <c r="I209" s="476"/>
      <c r="W209" s="117"/>
      <c r="X209" s="117"/>
    </row>
    <row r="210" spans="3:24" ht="12.75">
      <c r="C210" s="476"/>
      <c r="D210" s="476"/>
      <c r="E210" s="476"/>
      <c r="F210" s="476"/>
      <c r="G210" s="476"/>
      <c r="H210" s="476"/>
      <c r="I210" s="476"/>
      <c r="W210" s="117"/>
      <c r="X210" s="117"/>
    </row>
    <row r="211" spans="3:24" ht="12.75">
      <c r="C211" s="476"/>
      <c r="D211" s="476"/>
      <c r="E211" s="476"/>
      <c r="F211" s="476"/>
      <c r="G211" s="476"/>
      <c r="H211" s="476"/>
      <c r="I211" s="476"/>
      <c r="W211" s="117"/>
      <c r="X211" s="117"/>
    </row>
    <row r="212" spans="3:24" ht="12.75">
      <c r="C212" s="476"/>
      <c r="D212" s="476"/>
      <c r="E212" s="476"/>
      <c r="F212" s="476"/>
      <c r="G212" s="476"/>
      <c r="H212" s="476"/>
      <c r="I212" s="476"/>
      <c r="W212" s="117"/>
      <c r="X212" s="117"/>
    </row>
    <row r="213" spans="3:24" ht="12.75">
      <c r="C213" s="476"/>
      <c r="D213" s="476"/>
      <c r="E213" s="476"/>
      <c r="F213" s="476"/>
      <c r="G213" s="476"/>
      <c r="H213" s="476"/>
      <c r="I213" s="476"/>
      <c r="W213" s="117"/>
      <c r="X213" s="117"/>
    </row>
    <row r="214" spans="3:24" ht="12.75">
      <c r="C214" s="476"/>
      <c r="D214" s="476"/>
      <c r="E214" s="476"/>
      <c r="F214" s="476"/>
      <c r="G214" s="476"/>
      <c r="H214" s="476"/>
      <c r="I214" s="476"/>
      <c r="W214" s="117"/>
      <c r="X214" s="117"/>
    </row>
    <row r="215" spans="3:24" ht="12.75">
      <c r="C215" s="476"/>
      <c r="D215" s="476"/>
      <c r="E215" s="476"/>
      <c r="F215" s="476"/>
      <c r="G215" s="476"/>
      <c r="H215" s="476"/>
      <c r="I215" s="476"/>
      <c r="W215" s="117"/>
      <c r="X215" s="117"/>
    </row>
    <row r="216" spans="23:24" ht="12.75">
      <c r="W216" s="117"/>
      <c r="X216" s="117"/>
    </row>
    <row r="217" spans="23:24" ht="12.75">
      <c r="W217" s="117"/>
      <c r="X217" s="117"/>
    </row>
    <row r="218" spans="23:24" ht="12.75">
      <c r="W218" s="117"/>
      <c r="X218" s="117"/>
    </row>
    <row r="219" spans="23:24" ht="12.75">
      <c r="W219" s="117"/>
      <c r="X219" s="117"/>
    </row>
    <row r="220" spans="23:24" ht="12.75">
      <c r="W220" s="117"/>
      <c r="X220" s="117"/>
    </row>
    <row r="221" spans="23:24" ht="12.75">
      <c r="W221" s="117"/>
      <c r="X221" s="117"/>
    </row>
    <row r="222" spans="23:24" ht="12.75">
      <c r="W222" s="117"/>
      <c r="X222" s="117"/>
    </row>
    <row r="223" spans="23:24" ht="12.75">
      <c r="W223" s="117"/>
      <c r="X223" s="117"/>
    </row>
    <row r="224" spans="23:24" ht="12.75">
      <c r="W224" s="117"/>
      <c r="X224" s="117"/>
    </row>
    <row r="225" spans="23:24" ht="12.75">
      <c r="W225" s="117"/>
      <c r="X225" s="117"/>
    </row>
    <row r="226" spans="23:24" ht="12.75">
      <c r="W226" s="117"/>
      <c r="X226" s="117"/>
    </row>
    <row r="227" spans="23:24" ht="12.75">
      <c r="W227" s="117"/>
      <c r="X227" s="117"/>
    </row>
    <row r="228" spans="23:24" ht="12.75">
      <c r="W228" s="117"/>
      <c r="X228" s="117"/>
    </row>
    <row r="229" spans="23:24" ht="12.75">
      <c r="W229" s="117"/>
      <c r="X229" s="117"/>
    </row>
    <row r="230" spans="23:24" ht="12.75">
      <c r="W230" s="117"/>
      <c r="X230" s="117"/>
    </row>
    <row r="231" spans="23:24" ht="12.75">
      <c r="W231" s="117"/>
      <c r="X231" s="117"/>
    </row>
    <row r="232" spans="23:24" ht="12.75">
      <c r="W232" s="117"/>
      <c r="X232" s="117"/>
    </row>
    <row r="233" spans="23:24" ht="12.75">
      <c r="W233" s="117"/>
      <c r="X233" s="117"/>
    </row>
    <row r="234" spans="23:24" ht="12.75">
      <c r="W234" s="117"/>
      <c r="X234" s="117"/>
    </row>
    <row r="235" spans="23:24" ht="12.75">
      <c r="W235" s="117"/>
      <c r="X235" s="117"/>
    </row>
    <row r="236" spans="23:24" ht="12.75">
      <c r="W236" s="117"/>
      <c r="X236" s="117"/>
    </row>
    <row r="237" spans="23:24" ht="12.75">
      <c r="W237" s="117"/>
      <c r="X237" s="117"/>
    </row>
    <row r="238" spans="23:24" ht="12.75">
      <c r="W238" s="117"/>
      <c r="X238" s="117"/>
    </row>
    <row r="239" spans="23:24" ht="12.75">
      <c r="W239" s="117"/>
      <c r="X239" s="117"/>
    </row>
    <row r="240" spans="23:24" ht="12.75">
      <c r="W240" s="117"/>
      <c r="X240" s="117"/>
    </row>
    <row r="241" spans="23:24" ht="12.75">
      <c r="W241" s="117"/>
      <c r="X241" s="117"/>
    </row>
    <row r="242" spans="23:24" ht="12.75">
      <c r="W242" s="117"/>
      <c r="X242" s="117"/>
    </row>
    <row r="243" spans="23:24" ht="12.75">
      <c r="W243" s="117"/>
      <c r="X243" s="117"/>
    </row>
    <row r="244" spans="23:24" ht="12.75">
      <c r="W244" s="117"/>
      <c r="X244" s="117"/>
    </row>
    <row r="245" spans="23:24" ht="12.75">
      <c r="W245" s="117"/>
      <c r="X245" s="117"/>
    </row>
    <row r="246" spans="23:24" ht="12.75">
      <c r="W246" s="117"/>
      <c r="X246" s="117"/>
    </row>
    <row r="247" spans="23:24" ht="12.75">
      <c r="W247" s="117"/>
      <c r="X247" s="117"/>
    </row>
    <row r="248" spans="23:24" ht="12.75">
      <c r="W248" s="117"/>
      <c r="X248" s="117"/>
    </row>
    <row r="249" spans="23:24" ht="12.75">
      <c r="W249" s="117"/>
      <c r="X249" s="117"/>
    </row>
    <row r="250" spans="23:24" ht="12.75">
      <c r="W250" s="117"/>
      <c r="X250" s="117"/>
    </row>
    <row r="251" spans="23:24" ht="12.75">
      <c r="W251" s="117"/>
      <c r="X251" s="117"/>
    </row>
    <row r="252" spans="23:24" ht="12.75">
      <c r="W252" s="117"/>
      <c r="X252" s="117"/>
    </row>
    <row r="253" spans="23:24" ht="12.75">
      <c r="W253" s="117"/>
      <c r="X253" s="117"/>
    </row>
    <row r="254" spans="23:24" ht="12.75">
      <c r="W254" s="117"/>
      <c r="X254" s="117"/>
    </row>
    <row r="255" spans="23:24" ht="12.75">
      <c r="W255" s="117"/>
      <c r="X255" s="117"/>
    </row>
    <row r="256" spans="23:24" ht="12.75">
      <c r="W256" s="117"/>
      <c r="X256" s="117"/>
    </row>
    <row r="257" spans="23:24" ht="12.75">
      <c r="W257" s="117"/>
      <c r="X257" s="117"/>
    </row>
    <row r="258" spans="23:24" ht="12.75">
      <c r="W258" s="117"/>
      <c r="X258" s="117"/>
    </row>
    <row r="259" spans="23:24" ht="12.75">
      <c r="W259" s="117"/>
      <c r="X259" s="117"/>
    </row>
    <row r="260" spans="23:24" ht="12.75">
      <c r="W260" s="117"/>
      <c r="X260" s="117"/>
    </row>
    <row r="261" spans="23:24" ht="12.75">
      <c r="W261" s="117"/>
      <c r="X261" s="117"/>
    </row>
    <row r="262" spans="23:24" ht="12.75">
      <c r="W262" s="117"/>
      <c r="X262" s="117"/>
    </row>
    <row r="263" spans="23:24" ht="12.75">
      <c r="W263" s="117"/>
      <c r="X263" s="117"/>
    </row>
    <row r="264" spans="23:24" ht="12.75">
      <c r="W264" s="117"/>
      <c r="X264" s="117"/>
    </row>
    <row r="265" spans="23:24" ht="12.75">
      <c r="W265" s="117"/>
      <c r="X265" s="117"/>
    </row>
    <row r="266" spans="23:24" ht="12.75">
      <c r="W266" s="117"/>
      <c r="X266" s="117"/>
    </row>
    <row r="267" spans="23:24" ht="12.75">
      <c r="W267" s="117"/>
      <c r="X267" s="117"/>
    </row>
    <row r="268" spans="23:24" ht="12.75">
      <c r="W268" s="117"/>
      <c r="X268" s="117"/>
    </row>
    <row r="269" spans="23:24" ht="12.75">
      <c r="W269" s="117"/>
      <c r="X269" s="117"/>
    </row>
    <row r="270" spans="23:24" ht="12.75">
      <c r="W270" s="117"/>
      <c r="X270" s="117"/>
    </row>
    <row r="271" spans="23:24" ht="12.75">
      <c r="W271" s="117"/>
      <c r="X271" s="117"/>
    </row>
    <row r="272" spans="23:24" ht="12.75">
      <c r="W272" s="117"/>
      <c r="X272" s="117"/>
    </row>
    <row r="273" spans="23:24" ht="12.75">
      <c r="W273" s="117"/>
      <c r="X273" s="117"/>
    </row>
    <row r="274" spans="23:24" ht="12.75">
      <c r="W274" s="117"/>
      <c r="X274" s="117"/>
    </row>
    <row r="275" spans="23:24" ht="12.75">
      <c r="W275" s="117"/>
      <c r="X275" s="117"/>
    </row>
    <row r="276" spans="23:24" ht="12.75">
      <c r="W276" s="117"/>
      <c r="X276" s="117"/>
    </row>
    <row r="277" spans="23:24" ht="12.75">
      <c r="W277" s="117"/>
      <c r="X277" s="117"/>
    </row>
    <row r="278" spans="23:24" ht="12.75">
      <c r="W278" s="117"/>
      <c r="X278" s="117"/>
    </row>
    <row r="279" spans="23:24" ht="12.75">
      <c r="W279" s="117"/>
      <c r="X279" s="117"/>
    </row>
    <row r="280" spans="23:24" ht="12.75">
      <c r="W280" s="117"/>
      <c r="X280" s="117"/>
    </row>
    <row r="281" spans="23:24" ht="12.75">
      <c r="W281" s="117"/>
      <c r="X281" s="117"/>
    </row>
    <row r="282" spans="23:24" ht="12.75">
      <c r="W282" s="117"/>
      <c r="X282" s="117"/>
    </row>
    <row r="283" spans="23:24" ht="12.75">
      <c r="W283" s="117"/>
      <c r="X283" s="117"/>
    </row>
    <row r="284" spans="23:24" ht="12.75">
      <c r="W284" s="117"/>
      <c r="X284" s="117"/>
    </row>
    <row r="285" spans="23:24" ht="12.75">
      <c r="W285" s="117"/>
      <c r="X285" s="117"/>
    </row>
    <row r="286" spans="23:24" ht="12.75">
      <c r="W286" s="117"/>
      <c r="X286" s="117"/>
    </row>
    <row r="287" spans="23:24" ht="12.75">
      <c r="W287" s="117"/>
      <c r="X287" s="117"/>
    </row>
    <row r="288" spans="23:24" ht="12.75">
      <c r="W288" s="117"/>
      <c r="X288" s="117"/>
    </row>
    <row r="289" spans="23:24" ht="12.75">
      <c r="W289" s="117"/>
      <c r="X289" s="117"/>
    </row>
    <row r="290" spans="23:24" ht="12.75">
      <c r="W290" s="117"/>
      <c r="X290" s="117"/>
    </row>
    <row r="291" spans="23:24" ht="12.75">
      <c r="W291" s="117"/>
      <c r="X291" s="117"/>
    </row>
    <row r="292" spans="23:24" ht="12.75">
      <c r="W292" s="117"/>
      <c r="X292" s="117"/>
    </row>
    <row r="293" spans="23:24" ht="12.75">
      <c r="W293" s="117"/>
      <c r="X293" s="117"/>
    </row>
    <row r="294" spans="23:24" ht="12.75">
      <c r="W294" s="117"/>
      <c r="X294" s="117"/>
    </row>
    <row r="295" spans="23:24" ht="12.75">
      <c r="W295" s="117"/>
      <c r="X295" s="117"/>
    </row>
    <row r="296" spans="23:24" ht="12.75">
      <c r="W296" s="117"/>
      <c r="X296" s="117"/>
    </row>
    <row r="297" spans="23:24" ht="12.75">
      <c r="W297" s="117"/>
      <c r="X297" s="117"/>
    </row>
    <row r="298" spans="23:24" ht="12.75">
      <c r="W298" s="117"/>
      <c r="X298" s="117"/>
    </row>
    <row r="299" spans="23:24" ht="12.75">
      <c r="W299" s="117"/>
      <c r="X299" s="117"/>
    </row>
    <row r="300" spans="23:24" ht="12.75">
      <c r="W300" s="117"/>
      <c r="X300" s="117"/>
    </row>
    <row r="301" spans="23:24" ht="12.75">
      <c r="W301" s="117"/>
      <c r="X301" s="117"/>
    </row>
    <row r="302" spans="23:24" ht="12.75">
      <c r="W302" s="117"/>
      <c r="X302" s="117"/>
    </row>
    <row r="303" spans="23:24" ht="12.75">
      <c r="W303" s="117"/>
      <c r="X303" s="117"/>
    </row>
    <row r="304" spans="23:24" ht="12.75">
      <c r="W304" s="117"/>
      <c r="X304" s="117"/>
    </row>
    <row r="305" spans="23:24" ht="12.75">
      <c r="W305" s="117"/>
      <c r="X305" s="117"/>
    </row>
    <row r="306" spans="23:24" ht="12.75">
      <c r="W306" s="117"/>
      <c r="X306" s="117"/>
    </row>
    <row r="307" spans="23:24" ht="12.75">
      <c r="W307" s="117"/>
      <c r="X307" s="117"/>
    </row>
    <row r="308" spans="23:24" ht="12.75">
      <c r="W308" s="117"/>
      <c r="X308" s="117"/>
    </row>
    <row r="309" spans="23:24" ht="12.75">
      <c r="W309" s="117"/>
      <c r="X309" s="117"/>
    </row>
    <row r="310" spans="23:24" ht="12.75">
      <c r="W310" s="117"/>
      <c r="X310" s="117"/>
    </row>
    <row r="311" spans="23:24" ht="12.75">
      <c r="W311" s="117"/>
      <c r="X311" s="117"/>
    </row>
    <row r="312" spans="23:24" ht="12.75">
      <c r="W312" s="117"/>
      <c r="X312" s="117"/>
    </row>
    <row r="313" spans="23:24" ht="12.75">
      <c r="W313" s="117"/>
      <c r="X313" s="117"/>
    </row>
    <row r="314" spans="23:24" ht="12.75">
      <c r="W314" s="117"/>
      <c r="X314" s="117"/>
    </row>
    <row r="315" spans="23:24" ht="12.75">
      <c r="W315" s="117"/>
      <c r="X315" s="117"/>
    </row>
    <row r="316" spans="23:24" ht="12.75">
      <c r="W316" s="117"/>
      <c r="X316" s="117"/>
    </row>
    <row r="317" spans="23:24" ht="12.75">
      <c r="W317" s="117"/>
      <c r="X317" s="117"/>
    </row>
    <row r="318" spans="23:24" ht="12.75">
      <c r="W318" s="117"/>
      <c r="X318" s="117"/>
    </row>
    <row r="319" spans="23:24" ht="12.75">
      <c r="W319" s="117"/>
      <c r="X319" s="117"/>
    </row>
    <row r="320" spans="23:24" ht="12.75">
      <c r="W320" s="117"/>
      <c r="X320" s="117"/>
    </row>
    <row r="321" spans="23:24" ht="12.75">
      <c r="W321" s="117"/>
      <c r="X321" s="117"/>
    </row>
    <row r="322" spans="23:24" ht="12.75">
      <c r="W322" s="117"/>
      <c r="X322" s="117"/>
    </row>
    <row r="323" spans="23:24" ht="12.75">
      <c r="W323" s="117"/>
      <c r="X323" s="117"/>
    </row>
    <row r="324" spans="23:24" ht="12.75">
      <c r="W324" s="117"/>
      <c r="X324" s="117"/>
    </row>
    <row r="325" spans="23:24" ht="12.75">
      <c r="W325" s="117"/>
      <c r="X325" s="117"/>
    </row>
    <row r="326" spans="23:24" ht="12.75">
      <c r="W326" s="117"/>
      <c r="X326" s="117"/>
    </row>
    <row r="327" spans="23:24" ht="12.75">
      <c r="W327" s="117"/>
      <c r="X327" s="117"/>
    </row>
    <row r="328" spans="23:24" ht="12.75">
      <c r="W328" s="117"/>
      <c r="X328" s="117"/>
    </row>
    <row r="329" spans="23:24" ht="12.75">
      <c r="W329" s="117"/>
      <c r="X329" s="117"/>
    </row>
    <row r="330" spans="23:24" ht="12.75">
      <c r="W330" s="117"/>
      <c r="X330" s="117"/>
    </row>
    <row r="331" spans="23:24" ht="12.75">
      <c r="W331" s="117"/>
      <c r="X331" s="117"/>
    </row>
    <row r="332" spans="23:24" ht="12.75">
      <c r="W332" s="117"/>
      <c r="X332" s="117"/>
    </row>
    <row r="333" spans="23:24" ht="12.75">
      <c r="W333" s="117"/>
      <c r="X333" s="117"/>
    </row>
    <row r="334" spans="23:24" ht="12.75">
      <c r="W334" s="117"/>
      <c r="X334" s="117"/>
    </row>
    <row r="335" spans="23:24" ht="12.75">
      <c r="W335" s="117"/>
      <c r="X335" s="117"/>
    </row>
    <row r="336" spans="23:24" ht="12.75">
      <c r="W336" s="117"/>
      <c r="X336" s="117"/>
    </row>
    <row r="337" spans="23:24" ht="12.75">
      <c r="W337" s="117"/>
      <c r="X337" s="117"/>
    </row>
    <row r="338" spans="23:24" ht="12.75">
      <c r="W338" s="117"/>
      <c r="X338" s="117"/>
    </row>
    <row r="339" spans="23:24" ht="12.75">
      <c r="W339" s="117"/>
      <c r="X339" s="117"/>
    </row>
    <row r="340" spans="23:24" ht="12.75">
      <c r="W340" s="117"/>
      <c r="X340" s="117"/>
    </row>
    <row r="341" spans="23:24" ht="12.75">
      <c r="W341" s="117"/>
      <c r="X341" s="117"/>
    </row>
    <row r="342" spans="23:24" ht="12.75">
      <c r="W342" s="117"/>
      <c r="X342" s="117"/>
    </row>
    <row r="343" spans="23:24" ht="12.75">
      <c r="W343" s="117"/>
      <c r="X343" s="117"/>
    </row>
    <row r="344" spans="23:24" ht="12.75">
      <c r="W344" s="117"/>
      <c r="X344" s="117"/>
    </row>
    <row r="345" spans="23:24" ht="12.75">
      <c r="W345" s="117"/>
      <c r="X345" s="117"/>
    </row>
    <row r="346" spans="23:24" ht="12.75">
      <c r="W346" s="117"/>
      <c r="X346" s="117"/>
    </row>
    <row r="347" spans="23:24" ht="12.75">
      <c r="W347" s="117"/>
      <c r="X347" s="117"/>
    </row>
    <row r="348" spans="23:24" ht="12.75">
      <c r="W348" s="117"/>
      <c r="X348" s="117"/>
    </row>
    <row r="349" spans="23:24" ht="12.75">
      <c r="W349" s="117"/>
      <c r="X349" s="117"/>
    </row>
    <row r="350" spans="23:24" ht="12.75">
      <c r="W350" s="117"/>
      <c r="X350" s="117"/>
    </row>
    <row r="351" spans="23:24" ht="12.75">
      <c r="W351" s="117"/>
      <c r="X351" s="117"/>
    </row>
    <row r="352" spans="23:24" ht="12.75">
      <c r="W352" s="117"/>
      <c r="X352" s="117"/>
    </row>
    <row r="353" spans="23:24" ht="12.75">
      <c r="W353" s="117"/>
      <c r="X353" s="117"/>
    </row>
    <row r="354" spans="23:24" ht="12.75">
      <c r="W354" s="117"/>
      <c r="X354" s="117"/>
    </row>
    <row r="355" spans="23:24" ht="12.75">
      <c r="W355" s="117"/>
      <c r="X355" s="117"/>
    </row>
    <row r="356" spans="23:24" ht="12.75">
      <c r="W356" s="117"/>
      <c r="X356" s="117"/>
    </row>
    <row r="357" spans="23:24" ht="12.75">
      <c r="W357" s="117"/>
      <c r="X357" s="117"/>
    </row>
    <row r="358" spans="23:24" ht="12.75">
      <c r="W358" s="117"/>
      <c r="X358" s="117"/>
    </row>
    <row r="359" spans="23:24" ht="12.75">
      <c r="W359" s="117"/>
      <c r="X359" s="117"/>
    </row>
    <row r="360" spans="23:24" ht="12.75">
      <c r="W360" s="117"/>
      <c r="X360" s="117"/>
    </row>
    <row r="361" spans="23:24" ht="12.75">
      <c r="W361" s="117"/>
      <c r="X361" s="117"/>
    </row>
    <row r="362" spans="23:24" ht="12.75">
      <c r="W362" s="117"/>
      <c r="X362" s="117"/>
    </row>
    <row r="363" spans="23:24" ht="12.75">
      <c r="W363" s="117"/>
      <c r="X363" s="117"/>
    </row>
    <row r="364" spans="23:24" ht="12.75">
      <c r="W364" s="117"/>
      <c r="X364" s="117"/>
    </row>
    <row r="365" spans="23:24" ht="12.75">
      <c r="W365" s="117"/>
      <c r="X365" s="117"/>
    </row>
    <row r="366" spans="23:24" ht="12.75">
      <c r="W366" s="117"/>
      <c r="X366" s="117"/>
    </row>
    <row r="367" spans="23:24" ht="12.75">
      <c r="W367" s="117"/>
      <c r="X367" s="117"/>
    </row>
    <row r="368" spans="23:24" ht="12.75">
      <c r="W368" s="117"/>
      <c r="X368" s="117"/>
    </row>
    <row r="369" spans="23:24" ht="12.75">
      <c r="W369" s="117"/>
      <c r="X369" s="117"/>
    </row>
    <row r="370" spans="23:24" ht="12.75">
      <c r="W370" s="117"/>
      <c r="X370" s="117"/>
    </row>
    <row r="371" spans="23:24" ht="12.75">
      <c r="W371" s="117"/>
      <c r="X371" s="117"/>
    </row>
    <row r="372" spans="23:24" ht="12.75">
      <c r="W372" s="117"/>
      <c r="X372" s="117"/>
    </row>
    <row r="373" spans="23:24" ht="12.75">
      <c r="W373" s="117"/>
      <c r="X373" s="117"/>
    </row>
    <row r="374" spans="23:24" ht="12.75">
      <c r="W374" s="117"/>
      <c r="X374" s="117"/>
    </row>
    <row r="375" spans="23:24" ht="12.75">
      <c r="W375" s="117"/>
      <c r="X375" s="117"/>
    </row>
    <row r="376" spans="23:24" ht="12.75">
      <c r="W376" s="117"/>
      <c r="X376" s="117"/>
    </row>
    <row r="377" spans="23:24" ht="12.75">
      <c r="W377" s="117"/>
      <c r="X377" s="117"/>
    </row>
    <row r="378" spans="23:24" ht="12.75">
      <c r="W378" s="117"/>
      <c r="X378" s="117"/>
    </row>
    <row r="379" spans="23:24" ht="12.75">
      <c r="W379" s="117"/>
      <c r="X379" s="117"/>
    </row>
    <row r="380" spans="23:24" ht="12.75">
      <c r="W380" s="117"/>
      <c r="X380" s="117"/>
    </row>
    <row r="381" spans="23:24" ht="12.75">
      <c r="W381" s="117"/>
      <c r="X381" s="117"/>
    </row>
    <row r="382" spans="23:24" ht="12.75">
      <c r="W382" s="117"/>
      <c r="X382" s="117"/>
    </row>
    <row r="383" spans="23:24" ht="12.75">
      <c r="W383" s="117"/>
      <c r="X383" s="117"/>
    </row>
    <row r="384" spans="23:24" ht="12.75">
      <c r="W384" s="117"/>
      <c r="X384" s="117"/>
    </row>
    <row r="385" spans="23:24" ht="12.75">
      <c r="W385" s="117"/>
      <c r="X385" s="117"/>
    </row>
    <row r="386" spans="23:24" ht="12.75">
      <c r="W386" s="117"/>
      <c r="X386" s="117"/>
    </row>
    <row r="387" spans="23:24" ht="12.75">
      <c r="W387" s="117"/>
      <c r="X387" s="117"/>
    </row>
    <row r="388" spans="23:24" ht="12.75">
      <c r="W388" s="117"/>
      <c r="X388" s="117"/>
    </row>
    <row r="389" spans="23:24" ht="12.75">
      <c r="W389" s="117"/>
      <c r="X389" s="117"/>
    </row>
    <row r="390" spans="23:24" ht="12.75">
      <c r="W390" s="117"/>
      <c r="X390" s="117"/>
    </row>
    <row r="391" spans="23:24" ht="12.75">
      <c r="W391" s="117"/>
      <c r="X391" s="117"/>
    </row>
    <row r="392" spans="23:24" ht="12.75">
      <c r="W392" s="117"/>
      <c r="X392" s="117"/>
    </row>
    <row r="393" spans="23:24" ht="12.75">
      <c r="W393" s="117"/>
      <c r="X393" s="117"/>
    </row>
    <row r="394" spans="23:24" ht="12.75">
      <c r="W394" s="117"/>
      <c r="X394" s="117"/>
    </row>
    <row r="395" spans="23:24" ht="12.75">
      <c r="W395" s="117"/>
      <c r="X395" s="117"/>
    </row>
    <row r="396" spans="23:24" ht="12.75">
      <c r="W396" s="117"/>
      <c r="X396" s="117"/>
    </row>
    <row r="397" spans="23:24" ht="12.75">
      <c r="W397" s="117"/>
      <c r="X397" s="117"/>
    </row>
    <row r="398" spans="23:24" ht="12.75">
      <c r="W398" s="117"/>
      <c r="X398" s="117"/>
    </row>
    <row r="399" spans="23:24" ht="12.75">
      <c r="W399" s="117"/>
      <c r="X399" s="117"/>
    </row>
    <row r="400" spans="23:24" ht="12.75">
      <c r="W400" s="117"/>
      <c r="X400" s="117"/>
    </row>
    <row r="401" spans="23:24" ht="12.75">
      <c r="W401" s="117"/>
      <c r="X401" s="117"/>
    </row>
    <row r="402" spans="23:24" ht="12.75">
      <c r="W402" s="117"/>
      <c r="X402" s="117"/>
    </row>
    <row r="403" spans="23:24" ht="12.75">
      <c r="W403" s="117"/>
      <c r="X403" s="117"/>
    </row>
    <row r="404" spans="23:24" ht="12.75">
      <c r="W404" s="117"/>
      <c r="X404" s="117"/>
    </row>
    <row r="405" spans="23:24" ht="12.75">
      <c r="W405" s="117"/>
      <c r="X405" s="117"/>
    </row>
    <row r="406" spans="23:24" ht="12.75">
      <c r="W406" s="117"/>
      <c r="X406" s="117"/>
    </row>
    <row r="407" spans="23:24" ht="12.75">
      <c r="W407" s="117"/>
      <c r="X407" s="117"/>
    </row>
    <row r="408" spans="23:24" ht="12.75">
      <c r="W408" s="117"/>
      <c r="X408" s="117"/>
    </row>
    <row r="409" spans="23:24" ht="12.75">
      <c r="W409" s="117"/>
      <c r="X409" s="117"/>
    </row>
    <row r="410" spans="23:24" ht="12.75">
      <c r="W410" s="117"/>
      <c r="X410" s="117"/>
    </row>
    <row r="411" spans="23:24" ht="12.75">
      <c r="W411" s="117"/>
      <c r="X411" s="117"/>
    </row>
    <row r="412" spans="23:24" ht="12.75">
      <c r="W412" s="117"/>
      <c r="X412" s="117"/>
    </row>
    <row r="413" spans="23:24" ht="12.75">
      <c r="W413" s="117"/>
      <c r="X413" s="117"/>
    </row>
    <row r="414" spans="23:24" ht="12.75">
      <c r="W414" s="117"/>
      <c r="X414" s="117"/>
    </row>
    <row r="415" spans="23:24" ht="12.75">
      <c r="W415" s="117"/>
      <c r="X415" s="117"/>
    </row>
    <row r="416" spans="23:24" ht="12.75">
      <c r="W416" s="117"/>
      <c r="X416" s="117"/>
    </row>
    <row r="417" spans="23:24" ht="12.75">
      <c r="W417" s="117"/>
      <c r="X417" s="117"/>
    </row>
    <row r="418" spans="23:24" ht="12.75">
      <c r="W418" s="117"/>
      <c r="X418" s="117"/>
    </row>
    <row r="419" spans="23:24" ht="12.75">
      <c r="W419" s="117"/>
      <c r="X419" s="117"/>
    </row>
    <row r="420" spans="23:24" ht="12.75">
      <c r="W420" s="117"/>
      <c r="X420" s="117"/>
    </row>
    <row r="421" spans="23:24" ht="12.75">
      <c r="W421" s="117"/>
      <c r="X421" s="117"/>
    </row>
    <row r="422" spans="23:24" ht="12.75">
      <c r="W422" s="117"/>
      <c r="X422" s="117"/>
    </row>
    <row r="423" spans="23:24" ht="12.75">
      <c r="W423" s="117"/>
      <c r="X423" s="117"/>
    </row>
    <row r="424" spans="23:24" ht="12.75">
      <c r="W424" s="117"/>
      <c r="X424" s="117"/>
    </row>
    <row r="425" spans="23:24" ht="12.75">
      <c r="W425" s="117"/>
      <c r="X425" s="117"/>
    </row>
    <row r="426" spans="23:24" ht="12.75">
      <c r="W426" s="117"/>
      <c r="X426" s="117"/>
    </row>
    <row r="427" spans="23:24" ht="12.75">
      <c r="W427" s="117"/>
      <c r="X427" s="117"/>
    </row>
    <row r="428" spans="23:24" ht="12.75">
      <c r="W428" s="117"/>
      <c r="X428" s="117"/>
    </row>
    <row r="429" spans="23:24" ht="12.75">
      <c r="W429" s="117"/>
      <c r="X429" s="117"/>
    </row>
    <row r="430" spans="23:24" ht="12.75">
      <c r="W430" s="117"/>
      <c r="X430" s="117"/>
    </row>
    <row r="431" spans="23:24" ht="12.75">
      <c r="W431" s="117"/>
      <c r="X431" s="117"/>
    </row>
    <row r="432" spans="23:24" ht="12.75">
      <c r="W432" s="117"/>
      <c r="X432" s="117"/>
    </row>
    <row r="433" spans="23:24" ht="12.75">
      <c r="W433" s="117"/>
      <c r="X433" s="117"/>
    </row>
    <row r="434" spans="23:24" ht="12.75">
      <c r="W434" s="117"/>
      <c r="X434" s="117"/>
    </row>
    <row r="435" spans="23:24" ht="12.75">
      <c r="W435" s="117"/>
      <c r="X435" s="117"/>
    </row>
    <row r="436" spans="23:24" ht="12.75">
      <c r="W436" s="117"/>
      <c r="X436" s="117"/>
    </row>
    <row r="437" spans="23:24" ht="12.75">
      <c r="W437" s="117"/>
      <c r="X437" s="117"/>
    </row>
    <row r="438" spans="23:24" ht="12.75">
      <c r="W438" s="117"/>
      <c r="X438" s="117"/>
    </row>
    <row r="439" spans="23:24" ht="12.75">
      <c r="W439" s="117"/>
      <c r="X439" s="117"/>
    </row>
    <row r="440" spans="23:24" ht="12.75">
      <c r="W440" s="117"/>
      <c r="X440" s="117"/>
    </row>
    <row r="441" spans="23:24" ht="12.75">
      <c r="W441" s="117"/>
      <c r="X441" s="117"/>
    </row>
    <row r="442" spans="23:24" ht="12.75">
      <c r="W442" s="117"/>
      <c r="X442" s="117"/>
    </row>
    <row r="443" spans="23:24" ht="12.75">
      <c r="W443" s="117"/>
      <c r="X443" s="117"/>
    </row>
    <row r="444" spans="23:24" ht="12.75">
      <c r="W444" s="117"/>
      <c r="X444" s="117"/>
    </row>
    <row r="445" spans="23:24" ht="12.75">
      <c r="W445" s="117"/>
      <c r="X445" s="117"/>
    </row>
    <row r="446" spans="23:24" ht="12.75">
      <c r="W446" s="117"/>
      <c r="X446" s="117"/>
    </row>
    <row r="447" spans="23:24" ht="12.75">
      <c r="W447" s="117"/>
      <c r="X447" s="117"/>
    </row>
    <row r="448" spans="23:24" ht="12.75">
      <c r="W448" s="117"/>
      <c r="X448" s="117"/>
    </row>
    <row r="449" spans="23:24" ht="12.75">
      <c r="W449" s="117"/>
      <c r="X449" s="117"/>
    </row>
    <row r="450" spans="23:24" ht="12.75">
      <c r="W450" s="117"/>
      <c r="X450" s="117"/>
    </row>
    <row r="451" spans="23:24" ht="12.75">
      <c r="W451" s="117"/>
      <c r="X451" s="117"/>
    </row>
    <row r="452" spans="23:24" ht="12.75">
      <c r="W452" s="117"/>
      <c r="X452" s="117"/>
    </row>
    <row r="453" spans="23:24" ht="12.75">
      <c r="W453" s="117"/>
      <c r="X453" s="117"/>
    </row>
    <row r="454" spans="23:24" ht="12.75">
      <c r="W454" s="117"/>
      <c r="X454" s="117"/>
    </row>
    <row r="455" spans="23:24" ht="12.75">
      <c r="W455" s="117"/>
      <c r="X455" s="117"/>
    </row>
    <row r="456" spans="23:24" ht="12.75">
      <c r="W456" s="117"/>
      <c r="X456" s="117"/>
    </row>
    <row r="457" spans="23:24" ht="12.75">
      <c r="W457" s="117"/>
      <c r="X457" s="117"/>
    </row>
    <row r="458" spans="23:24" ht="12.75">
      <c r="W458" s="117"/>
      <c r="X458" s="117"/>
    </row>
    <row r="459" spans="23:24" ht="12.75">
      <c r="W459" s="117"/>
      <c r="X459" s="117"/>
    </row>
    <row r="460" spans="23:24" ht="12.75">
      <c r="W460" s="117"/>
      <c r="X460" s="117"/>
    </row>
    <row r="461" spans="23:24" ht="12.75">
      <c r="W461" s="117"/>
      <c r="X461" s="117"/>
    </row>
    <row r="462" spans="23:24" ht="12.75">
      <c r="W462" s="117"/>
      <c r="X462" s="117"/>
    </row>
    <row r="463" spans="23:24" ht="12.75">
      <c r="W463" s="117"/>
      <c r="X463" s="117"/>
    </row>
    <row r="464" spans="23:24" ht="12.75">
      <c r="W464" s="117"/>
      <c r="X464" s="117"/>
    </row>
    <row r="465" spans="23:24" ht="12.75">
      <c r="W465" s="117"/>
      <c r="X465" s="117"/>
    </row>
    <row r="466" spans="23:24" ht="12.75">
      <c r="W466" s="117"/>
      <c r="X466" s="117"/>
    </row>
    <row r="467" spans="23:24" ht="12.75">
      <c r="W467" s="117"/>
      <c r="X467" s="117"/>
    </row>
    <row r="468" spans="23:24" ht="12.75">
      <c r="W468" s="117"/>
      <c r="X468" s="117"/>
    </row>
    <row r="469" spans="23:24" ht="12.75">
      <c r="W469" s="117"/>
      <c r="X469" s="117"/>
    </row>
    <row r="470" spans="23:24" ht="12.75">
      <c r="W470" s="117"/>
      <c r="X470" s="117"/>
    </row>
    <row r="471" spans="23:24" ht="12.75">
      <c r="W471" s="117"/>
      <c r="X471" s="117"/>
    </row>
    <row r="472" spans="23:24" ht="12.75">
      <c r="W472" s="117"/>
      <c r="X472" s="117"/>
    </row>
    <row r="473" spans="23:24" ht="12.75">
      <c r="W473" s="117"/>
      <c r="X473" s="117"/>
    </row>
    <row r="474" spans="23:24" ht="12.75">
      <c r="W474" s="117"/>
      <c r="X474" s="117"/>
    </row>
    <row r="475" spans="23:24" ht="12.75">
      <c r="W475" s="117"/>
      <c r="X475" s="117"/>
    </row>
    <row r="476" spans="23:24" ht="12.75">
      <c r="W476" s="117"/>
      <c r="X476" s="117"/>
    </row>
    <row r="477" spans="23:24" ht="12.75">
      <c r="W477" s="117"/>
      <c r="X477" s="117"/>
    </row>
    <row r="478" spans="23:24" ht="12.75">
      <c r="W478" s="117"/>
      <c r="X478" s="117"/>
    </row>
    <row r="479" spans="23:24" ht="12.75">
      <c r="W479" s="117"/>
      <c r="X479" s="117"/>
    </row>
    <row r="480" spans="23:24" ht="12.75">
      <c r="W480" s="117"/>
      <c r="X480" s="117"/>
    </row>
    <row r="481" spans="23:24" ht="12.75">
      <c r="W481" s="117"/>
      <c r="X481" s="117"/>
    </row>
    <row r="482" spans="23:24" ht="12.75">
      <c r="W482" s="117"/>
      <c r="X482" s="117"/>
    </row>
    <row r="483" spans="23:24" ht="12.75">
      <c r="W483" s="117"/>
      <c r="X483" s="117"/>
    </row>
    <row r="484" spans="23:24" ht="12.75">
      <c r="W484" s="117"/>
      <c r="X484" s="117"/>
    </row>
    <row r="485" spans="23:24" ht="12.75">
      <c r="W485" s="117"/>
      <c r="X485" s="117"/>
    </row>
    <row r="486" spans="23:24" ht="12.75">
      <c r="W486" s="117"/>
      <c r="X486" s="117"/>
    </row>
    <row r="487" spans="23:24" ht="12.75">
      <c r="W487" s="117"/>
      <c r="X487" s="117"/>
    </row>
    <row r="488" spans="23:24" ht="12.75">
      <c r="W488" s="117"/>
      <c r="X488" s="117"/>
    </row>
    <row r="489" spans="23:24" ht="12.75">
      <c r="W489" s="117"/>
      <c r="X489" s="117"/>
    </row>
    <row r="490" spans="23:24" ht="12.75">
      <c r="W490" s="117"/>
      <c r="X490" s="117"/>
    </row>
    <row r="491" spans="23:24" ht="12.75">
      <c r="W491" s="117"/>
      <c r="X491" s="117"/>
    </row>
    <row r="492" spans="23:24" ht="12.75">
      <c r="W492" s="117"/>
      <c r="X492" s="117"/>
    </row>
    <row r="493" spans="23:24" ht="12.75">
      <c r="W493" s="117"/>
      <c r="X493" s="117"/>
    </row>
    <row r="494" spans="23:24" ht="12.75">
      <c r="W494" s="117"/>
      <c r="X494" s="117"/>
    </row>
    <row r="495" spans="23:24" ht="12.75">
      <c r="W495" s="117"/>
      <c r="X495" s="117"/>
    </row>
    <row r="496" spans="23:24" ht="12.75">
      <c r="W496" s="117"/>
      <c r="X496" s="117"/>
    </row>
    <row r="497" spans="23:24" ht="12.75">
      <c r="W497" s="117"/>
      <c r="X497" s="117"/>
    </row>
    <row r="498" spans="23:24" ht="12.75">
      <c r="W498" s="117"/>
      <c r="X498" s="117"/>
    </row>
    <row r="499" spans="23:24" ht="12.75">
      <c r="W499" s="117"/>
      <c r="X499" s="117"/>
    </row>
    <row r="500" spans="23:24" ht="12.75">
      <c r="W500" s="117"/>
      <c r="X500" s="117"/>
    </row>
    <row r="501" spans="23:24" ht="12.75">
      <c r="W501" s="117"/>
      <c r="X501" s="117"/>
    </row>
    <row r="502" spans="23:24" ht="12.75">
      <c r="W502" s="117"/>
      <c r="X502" s="117"/>
    </row>
    <row r="503" spans="23:24" ht="12.75">
      <c r="W503" s="117"/>
      <c r="X503" s="117"/>
    </row>
    <row r="504" spans="23:24" ht="12.75">
      <c r="W504" s="117"/>
      <c r="X504" s="117"/>
    </row>
    <row r="505" spans="23:24" ht="12.75">
      <c r="W505" s="117"/>
      <c r="X505" s="117"/>
    </row>
    <row r="506" spans="23:24" ht="12.75">
      <c r="W506" s="117"/>
      <c r="X506" s="117"/>
    </row>
    <row r="507" spans="23:24" ht="12.75">
      <c r="W507" s="117"/>
      <c r="X507" s="117"/>
    </row>
    <row r="508" spans="23:24" ht="12.75">
      <c r="W508" s="117"/>
      <c r="X508" s="117"/>
    </row>
    <row r="509" spans="23:24" ht="12.75">
      <c r="W509" s="117"/>
      <c r="X509" s="117"/>
    </row>
    <row r="510" spans="23:24" ht="12.75">
      <c r="W510" s="117"/>
      <c r="X510" s="117"/>
    </row>
    <row r="511" spans="23:24" ht="12.75">
      <c r="W511" s="117"/>
      <c r="X511" s="117"/>
    </row>
    <row r="512" spans="23:24" ht="12.75">
      <c r="W512" s="117"/>
      <c r="X512" s="117"/>
    </row>
    <row r="513" spans="23:24" ht="12.75">
      <c r="W513" s="117"/>
      <c r="X513" s="117"/>
    </row>
    <row r="514" spans="23:24" ht="12.75">
      <c r="W514" s="117"/>
      <c r="X514" s="117"/>
    </row>
    <row r="515" spans="23:24" ht="12.75">
      <c r="W515" s="117"/>
      <c r="X515" s="117"/>
    </row>
    <row r="516" spans="23:24" ht="12.75">
      <c r="W516" s="117"/>
      <c r="X516" s="117"/>
    </row>
    <row r="517" spans="23:24" ht="12.75">
      <c r="W517" s="117"/>
      <c r="X517" s="117"/>
    </row>
    <row r="518" spans="23:24" ht="12.75">
      <c r="W518" s="117"/>
      <c r="X518" s="117"/>
    </row>
    <row r="519" spans="23:24" ht="12.75">
      <c r="W519" s="117"/>
      <c r="X519" s="117"/>
    </row>
    <row r="520" spans="23:24" ht="12.75">
      <c r="W520" s="117"/>
      <c r="X520" s="117"/>
    </row>
    <row r="521" spans="23:24" ht="12.75">
      <c r="W521" s="117"/>
      <c r="X521" s="117"/>
    </row>
    <row r="522" spans="23:24" ht="12.75">
      <c r="W522" s="117"/>
      <c r="X522" s="117"/>
    </row>
    <row r="523" spans="23:24" ht="12.75">
      <c r="W523" s="117"/>
      <c r="X523" s="117"/>
    </row>
    <row r="524" spans="23:24" ht="12.75">
      <c r="W524" s="117"/>
      <c r="X524" s="117"/>
    </row>
    <row r="525" spans="23:24" ht="12.75">
      <c r="W525" s="117"/>
      <c r="X525" s="117"/>
    </row>
    <row r="526" spans="23:24" ht="12.75">
      <c r="W526" s="117"/>
      <c r="X526" s="117"/>
    </row>
    <row r="527" spans="23:24" ht="12.75">
      <c r="W527" s="117"/>
      <c r="X527" s="117"/>
    </row>
    <row r="528" spans="23:24" ht="12.75">
      <c r="W528" s="117"/>
      <c r="X528" s="117"/>
    </row>
    <row r="529" spans="23:24" ht="12.75">
      <c r="W529" s="117"/>
      <c r="X529" s="117"/>
    </row>
    <row r="530" spans="23:24" ht="12.75">
      <c r="W530" s="117"/>
      <c r="X530" s="117"/>
    </row>
    <row r="531" spans="23:24" ht="12.75">
      <c r="W531" s="117"/>
      <c r="X531" s="117"/>
    </row>
    <row r="532" spans="23:24" ht="12.75">
      <c r="W532" s="117"/>
      <c r="X532" s="117"/>
    </row>
    <row r="533" spans="23:24" ht="12.75">
      <c r="W533" s="117"/>
      <c r="X533" s="117"/>
    </row>
    <row r="534" spans="23:24" ht="12.75">
      <c r="W534" s="117"/>
      <c r="X534" s="117"/>
    </row>
    <row r="535" spans="23:24" ht="12.75">
      <c r="W535" s="117"/>
      <c r="X535" s="117"/>
    </row>
    <row r="536" spans="23:24" ht="12.75">
      <c r="W536" s="117"/>
      <c r="X536" s="117"/>
    </row>
    <row r="537" spans="23:24" ht="12.75">
      <c r="W537" s="117"/>
      <c r="X537" s="117"/>
    </row>
    <row r="538" spans="23:24" ht="12.75">
      <c r="W538" s="117"/>
      <c r="X538" s="117"/>
    </row>
    <row r="539" spans="23:24" ht="12.75">
      <c r="W539" s="117"/>
      <c r="X539" s="117"/>
    </row>
    <row r="540" spans="23:24" ht="12.75">
      <c r="W540" s="117"/>
      <c r="X540" s="117"/>
    </row>
    <row r="541" spans="23:24" ht="12.75">
      <c r="W541" s="117"/>
      <c r="X541" s="117"/>
    </row>
    <row r="542" spans="23:24" ht="12.75">
      <c r="W542" s="117"/>
      <c r="X542" s="117"/>
    </row>
    <row r="543" spans="23:24" ht="12.75">
      <c r="W543" s="117"/>
      <c r="X543" s="117"/>
    </row>
    <row r="544" spans="23:24" ht="12.75">
      <c r="W544" s="117"/>
      <c r="X544" s="117"/>
    </row>
    <row r="545" spans="23:24" ht="12.75">
      <c r="W545" s="117"/>
      <c r="X545" s="117"/>
    </row>
    <row r="546" spans="23:24" ht="12.75">
      <c r="W546" s="117"/>
      <c r="X546" s="117"/>
    </row>
    <row r="547" spans="23:24" ht="12.75">
      <c r="W547" s="117"/>
      <c r="X547" s="117"/>
    </row>
    <row r="548" spans="23:24" ht="12.75">
      <c r="W548" s="117"/>
      <c r="X548" s="117"/>
    </row>
    <row r="549" spans="23:24" ht="12.75">
      <c r="W549" s="117"/>
      <c r="X549" s="117"/>
    </row>
    <row r="550" spans="23:24" ht="12.75">
      <c r="W550" s="117"/>
      <c r="X550" s="117"/>
    </row>
    <row r="551" spans="23:24" ht="12.75">
      <c r="W551" s="117"/>
      <c r="X551" s="117"/>
    </row>
    <row r="552" spans="23:24" ht="12.75">
      <c r="W552" s="117"/>
      <c r="X552" s="117"/>
    </row>
    <row r="553" spans="23:24" ht="12.75">
      <c r="W553" s="117"/>
      <c r="X553" s="117"/>
    </row>
    <row r="554" spans="23:24" ht="12.75">
      <c r="W554" s="117"/>
      <c r="X554" s="117"/>
    </row>
    <row r="555" spans="23:24" ht="12.75">
      <c r="W555" s="117"/>
      <c r="X555" s="117"/>
    </row>
    <row r="556" spans="23:24" ht="12.75">
      <c r="W556" s="117"/>
      <c r="X556" s="117"/>
    </row>
    <row r="557" spans="23:24" ht="12.75">
      <c r="W557" s="117"/>
      <c r="X557" s="117"/>
    </row>
    <row r="558" spans="23:24" ht="12.75">
      <c r="W558" s="117"/>
      <c r="X558" s="117"/>
    </row>
    <row r="559" spans="23:24" ht="12.75">
      <c r="W559" s="117"/>
      <c r="X559" s="117"/>
    </row>
    <row r="560" spans="23:24" ht="12.75">
      <c r="W560" s="117"/>
      <c r="X560" s="117"/>
    </row>
    <row r="561" spans="23:24" ht="12.75">
      <c r="W561" s="117"/>
      <c r="X561" s="117"/>
    </row>
    <row r="562" spans="23:24" ht="12.75">
      <c r="W562" s="117"/>
      <c r="X562" s="117"/>
    </row>
    <row r="563" spans="23:24" ht="12.75">
      <c r="W563" s="117"/>
      <c r="X563" s="117"/>
    </row>
    <row r="564" spans="23:24" ht="12.75">
      <c r="W564" s="117"/>
      <c r="X564" s="117"/>
    </row>
    <row r="565" spans="23:24" ht="12.75">
      <c r="W565" s="117"/>
      <c r="X565" s="117"/>
    </row>
    <row r="566" spans="23:24" ht="12.75">
      <c r="W566" s="117"/>
      <c r="X566" s="117"/>
    </row>
    <row r="567" spans="23:24" ht="12.75">
      <c r="W567" s="117"/>
      <c r="X567" s="117"/>
    </row>
    <row r="568" spans="23:24" ht="12.75">
      <c r="W568" s="117"/>
      <c r="X568" s="117"/>
    </row>
    <row r="569" spans="23:24" ht="12.75">
      <c r="W569" s="117"/>
      <c r="X569" s="117"/>
    </row>
    <row r="570" spans="23:24" ht="12.75">
      <c r="W570" s="117"/>
      <c r="X570" s="117"/>
    </row>
    <row r="571" spans="23:24" ht="12.75">
      <c r="W571" s="117"/>
      <c r="X571" s="117"/>
    </row>
    <row r="572" spans="23:24" ht="12.75">
      <c r="W572" s="117"/>
      <c r="X572" s="117"/>
    </row>
    <row r="573" spans="23:24" ht="12.75">
      <c r="W573" s="117"/>
      <c r="X573" s="117"/>
    </row>
    <row r="574" spans="23:24" ht="12.75">
      <c r="W574" s="117"/>
      <c r="X574" s="117"/>
    </row>
    <row r="575" spans="23:24" ht="12.75">
      <c r="W575" s="117"/>
      <c r="X575" s="117"/>
    </row>
    <row r="576" spans="23:24" ht="12.75">
      <c r="W576" s="117"/>
      <c r="X576" s="117"/>
    </row>
    <row r="577" spans="23:24" ht="12.75">
      <c r="W577" s="117"/>
      <c r="X577" s="117"/>
    </row>
    <row r="578" spans="23:24" ht="12.75">
      <c r="W578" s="117"/>
      <c r="X578" s="117"/>
    </row>
    <row r="579" spans="23:24" ht="12.75">
      <c r="W579" s="117"/>
      <c r="X579" s="117"/>
    </row>
    <row r="580" spans="23:24" ht="12.75">
      <c r="W580" s="117"/>
      <c r="X580" s="117"/>
    </row>
    <row r="581" spans="23:24" ht="12.75">
      <c r="W581" s="117"/>
      <c r="X581" s="117"/>
    </row>
    <row r="582" spans="23:24" ht="12.75">
      <c r="W582" s="117"/>
      <c r="X582" s="117"/>
    </row>
    <row r="583" spans="23:24" ht="12.75">
      <c r="W583" s="117"/>
      <c r="X583" s="117"/>
    </row>
    <row r="584" spans="23:24" ht="12.75">
      <c r="W584" s="117"/>
      <c r="X584" s="117"/>
    </row>
    <row r="585" spans="23:24" ht="12.75">
      <c r="W585" s="117"/>
      <c r="X585" s="117"/>
    </row>
    <row r="586" spans="23:24" ht="12.75">
      <c r="W586" s="117"/>
      <c r="X586" s="117"/>
    </row>
    <row r="587" spans="23:24" ht="12.75">
      <c r="W587" s="117"/>
      <c r="X587" s="117"/>
    </row>
    <row r="588" spans="23:24" ht="12.75">
      <c r="W588" s="117"/>
      <c r="X588" s="117"/>
    </row>
    <row r="589" spans="23:24" ht="12.75">
      <c r="W589" s="117"/>
      <c r="X589" s="117"/>
    </row>
    <row r="590" spans="23:24" ht="12.75">
      <c r="W590" s="117"/>
      <c r="X590" s="117"/>
    </row>
    <row r="591" spans="23:24" ht="12.75">
      <c r="W591" s="117"/>
      <c r="X591" s="117"/>
    </row>
    <row r="592" spans="23:24" ht="12.75">
      <c r="W592" s="117"/>
      <c r="X592" s="117"/>
    </row>
    <row r="593" spans="23:24" ht="12.75">
      <c r="W593" s="117"/>
      <c r="X593" s="117"/>
    </row>
    <row r="594" spans="23:24" ht="12.75">
      <c r="W594" s="117"/>
      <c r="X594" s="117"/>
    </row>
    <row r="595" spans="23:24" ht="12.75">
      <c r="W595" s="117"/>
      <c r="X595" s="117"/>
    </row>
    <row r="596" spans="23:24" ht="12.75">
      <c r="W596" s="117"/>
      <c r="X596" s="117"/>
    </row>
    <row r="597" spans="23:24" ht="12.75">
      <c r="W597" s="117"/>
      <c r="X597" s="117"/>
    </row>
    <row r="598" spans="23:24" ht="12.75">
      <c r="W598" s="117"/>
      <c r="X598" s="117"/>
    </row>
    <row r="599" spans="23:24" ht="12.75">
      <c r="W599" s="117"/>
      <c r="X599" s="117"/>
    </row>
    <row r="600" spans="23:24" ht="12.75">
      <c r="W600" s="117"/>
      <c r="X600" s="117"/>
    </row>
    <row r="601" spans="23:24" ht="12.75">
      <c r="W601" s="117"/>
      <c r="X601" s="117"/>
    </row>
    <row r="602" spans="23:24" ht="12.75">
      <c r="W602" s="117"/>
      <c r="X602" s="117"/>
    </row>
    <row r="603" spans="23:24" ht="12.75">
      <c r="W603" s="117"/>
      <c r="X603" s="117"/>
    </row>
    <row r="604" spans="23:24" ht="12.75">
      <c r="W604" s="117"/>
      <c r="X604" s="117"/>
    </row>
    <row r="605" spans="23:24" ht="12.75">
      <c r="W605" s="117"/>
      <c r="X605" s="117"/>
    </row>
    <row r="606" spans="23:24" ht="12.75">
      <c r="W606" s="117"/>
      <c r="X606" s="117"/>
    </row>
    <row r="607" spans="23:24" ht="12.75">
      <c r="W607" s="117"/>
      <c r="X607" s="117"/>
    </row>
    <row r="608" spans="23:24" ht="12.75">
      <c r="W608" s="117"/>
      <c r="X608" s="117"/>
    </row>
    <row r="609" spans="23:24" ht="12.75">
      <c r="W609" s="117"/>
      <c r="X609" s="117"/>
    </row>
    <row r="610" spans="23:24" ht="12.75">
      <c r="W610" s="117"/>
      <c r="X610" s="117"/>
    </row>
    <row r="611" spans="23:24" ht="12.75">
      <c r="W611" s="117"/>
      <c r="X611" s="117"/>
    </row>
    <row r="612" spans="23:24" ht="12.75">
      <c r="W612" s="117"/>
      <c r="X612" s="117"/>
    </row>
    <row r="613" spans="23:24" ht="12.75">
      <c r="W613" s="117"/>
      <c r="X613" s="117"/>
    </row>
    <row r="614" spans="23:24" ht="12.75">
      <c r="W614" s="117"/>
      <c r="X614" s="117"/>
    </row>
    <row r="615" spans="23:24" ht="12.75">
      <c r="W615" s="117"/>
      <c r="X615" s="117"/>
    </row>
    <row r="616" spans="23:24" ht="12.75">
      <c r="W616" s="117"/>
      <c r="X616" s="117"/>
    </row>
    <row r="617" spans="23:24" ht="12.75">
      <c r="W617" s="117"/>
      <c r="X617" s="117"/>
    </row>
    <row r="618" spans="23:24" ht="12.75">
      <c r="W618" s="117"/>
      <c r="X618" s="117"/>
    </row>
    <row r="619" spans="23:24" ht="12.75">
      <c r="W619" s="117"/>
      <c r="X619" s="117"/>
    </row>
    <row r="620" spans="23:24" ht="12.75">
      <c r="W620" s="117"/>
      <c r="X620" s="117"/>
    </row>
    <row r="621" spans="23:24" ht="12.75">
      <c r="W621" s="117"/>
      <c r="X621" s="117"/>
    </row>
    <row r="622" spans="23:24" ht="12.75">
      <c r="W622" s="117"/>
      <c r="X622" s="117"/>
    </row>
    <row r="623" spans="23:24" ht="12.75">
      <c r="W623" s="117"/>
      <c r="X623" s="117"/>
    </row>
    <row r="624" spans="23:24" ht="12.75">
      <c r="W624" s="117"/>
      <c r="X624" s="117"/>
    </row>
    <row r="625" spans="23:24" ht="12.75">
      <c r="W625" s="117"/>
      <c r="X625" s="117"/>
    </row>
    <row r="626" spans="23:24" ht="12.75">
      <c r="W626" s="117"/>
      <c r="X626" s="117"/>
    </row>
    <row r="627" spans="23:24" ht="12.75">
      <c r="W627" s="117"/>
      <c r="X627" s="117"/>
    </row>
    <row r="628" spans="23:24" ht="12.75">
      <c r="W628" s="117"/>
      <c r="X628" s="117"/>
    </row>
    <row r="629" spans="23:24" ht="12.75">
      <c r="W629" s="117"/>
      <c r="X629" s="117"/>
    </row>
    <row r="630" spans="23:24" ht="12.75">
      <c r="W630" s="117"/>
      <c r="X630" s="117"/>
    </row>
    <row r="631" spans="23:24" ht="12.75">
      <c r="W631" s="117"/>
      <c r="X631" s="117"/>
    </row>
    <row r="632" spans="23:24" ht="12.75">
      <c r="W632" s="117"/>
      <c r="X632" s="117"/>
    </row>
    <row r="633" spans="23:24" ht="12.75">
      <c r="W633" s="117"/>
      <c r="X633" s="117"/>
    </row>
    <row r="634" spans="23:24" ht="12.75">
      <c r="W634" s="117"/>
      <c r="X634" s="117"/>
    </row>
    <row r="635" spans="23:24" ht="12.75">
      <c r="W635" s="117"/>
      <c r="X635" s="117"/>
    </row>
    <row r="636" spans="23:24" ht="12.75">
      <c r="W636" s="117"/>
      <c r="X636" s="117"/>
    </row>
    <row r="637" spans="23:24" ht="12.75">
      <c r="W637" s="117"/>
      <c r="X637" s="117"/>
    </row>
    <row r="638" spans="23:24" ht="12.75">
      <c r="W638" s="117"/>
      <c r="X638" s="117"/>
    </row>
    <row r="639" spans="23:24" ht="12.75">
      <c r="W639" s="117"/>
      <c r="X639" s="117"/>
    </row>
    <row r="640" spans="23:24" ht="12.75">
      <c r="W640" s="117"/>
      <c r="X640" s="117"/>
    </row>
    <row r="641" spans="23:24" ht="12.75">
      <c r="W641" s="117"/>
      <c r="X641" s="117"/>
    </row>
    <row r="642" spans="23:24" ht="12.75">
      <c r="W642" s="117"/>
      <c r="X642" s="117"/>
    </row>
    <row r="643" spans="23:24" ht="12.75">
      <c r="W643" s="117"/>
      <c r="X643" s="117"/>
    </row>
    <row r="644" spans="23:24" ht="12.75">
      <c r="W644" s="117"/>
      <c r="X644" s="117"/>
    </row>
    <row r="645" spans="23:24" ht="12.75">
      <c r="W645" s="117"/>
      <c r="X645" s="117"/>
    </row>
    <row r="646" spans="23:24" ht="12.75">
      <c r="W646" s="117"/>
      <c r="X646" s="117"/>
    </row>
    <row r="647" spans="23:24" ht="12.75">
      <c r="W647" s="117"/>
      <c r="X647" s="117"/>
    </row>
    <row r="648" spans="23:24" ht="12.75">
      <c r="W648" s="117"/>
      <c r="X648" s="117"/>
    </row>
    <row r="649" spans="23:24" ht="12.75">
      <c r="W649" s="117"/>
      <c r="X649" s="117"/>
    </row>
    <row r="650" spans="23:24" ht="12.75">
      <c r="W650" s="117"/>
      <c r="X650" s="117"/>
    </row>
    <row r="651" spans="23:24" ht="12.75">
      <c r="W651" s="117"/>
      <c r="X651" s="117"/>
    </row>
    <row r="652" spans="23:24" ht="12.75">
      <c r="W652" s="117"/>
      <c r="X652" s="117"/>
    </row>
    <row r="653" spans="23:24" ht="12.75">
      <c r="W653" s="117"/>
      <c r="X653" s="117"/>
    </row>
    <row r="654" spans="23:24" ht="12.75">
      <c r="W654" s="117"/>
      <c r="X654" s="117"/>
    </row>
    <row r="655" spans="23:24" ht="12.75">
      <c r="W655" s="117"/>
      <c r="X655" s="117"/>
    </row>
    <row r="656" spans="23:24" ht="12.75">
      <c r="W656" s="117"/>
      <c r="X656" s="117"/>
    </row>
    <row r="657" spans="23:24" ht="12.75">
      <c r="W657" s="117"/>
      <c r="X657" s="117"/>
    </row>
    <row r="658" spans="23:24" ht="12.75">
      <c r="W658" s="117"/>
      <c r="X658" s="117"/>
    </row>
    <row r="659" spans="23:24" ht="12.75">
      <c r="W659" s="117"/>
      <c r="X659" s="117"/>
    </row>
    <row r="660" spans="23:24" ht="12.75">
      <c r="W660" s="117"/>
      <c r="X660" s="117"/>
    </row>
    <row r="661" spans="23:24" ht="12.75">
      <c r="W661" s="117"/>
      <c r="X661" s="117"/>
    </row>
    <row r="662" spans="23:24" ht="12.75">
      <c r="W662" s="117"/>
      <c r="X662" s="117"/>
    </row>
    <row r="663" spans="23:24" ht="12.75">
      <c r="W663" s="117"/>
      <c r="X663" s="117"/>
    </row>
    <row r="664" spans="23:24" ht="12.75">
      <c r="W664" s="117"/>
      <c r="X664" s="117"/>
    </row>
    <row r="665" spans="23:24" ht="12.75">
      <c r="W665" s="117"/>
      <c r="X665" s="117"/>
    </row>
    <row r="666" spans="23:24" ht="12.75">
      <c r="W666" s="117"/>
      <c r="X666" s="117"/>
    </row>
    <row r="667" spans="23:24" ht="12.75">
      <c r="W667" s="117"/>
      <c r="X667" s="117"/>
    </row>
    <row r="668" spans="23:24" ht="12.75">
      <c r="W668" s="117"/>
      <c r="X668" s="117"/>
    </row>
    <row r="669" spans="23:24" ht="12.75">
      <c r="W669" s="117"/>
      <c r="X669" s="117"/>
    </row>
    <row r="670" spans="23:24" ht="12.75">
      <c r="W670" s="117"/>
      <c r="X670" s="117"/>
    </row>
    <row r="671" spans="23:24" ht="12.75">
      <c r="W671" s="117"/>
      <c r="X671" s="117"/>
    </row>
    <row r="672" spans="23:24" ht="12.75">
      <c r="W672" s="117"/>
      <c r="X672" s="117"/>
    </row>
    <row r="673" spans="23:24" ht="12.75">
      <c r="W673" s="117"/>
      <c r="X673" s="117"/>
    </row>
    <row r="674" spans="23:24" ht="12.75">
      <c r="W674" s="117"/>
      <c r="X674" s="117"/>
    </row>
    <row r="675" spans="23:24" ht="12.75">
      <c r="W675" s="117"/>
      <c r="X675" s="117"/>
    </row>
    <row r="676" spans="23:24" ht="12.75">
      <c r="W676" s="117"/>
      <c r="X676" s="117"/>
    </row>
    <row r="677" spans="23:24" ht="12.75">
      <c r="W677" s="117"/>
      <c r="X677" s="117"/>
    </row>
    <row r="678" spans="23:24" ht="12.75">
      <c r="W678" s="117"/>
      <c r="X678" s="117"/>
    </row>
    <row r="679" spans="23:24" ht="12.75">
      <c r="W679" s="117"/>
      <c r="X679" s="117"/>
    </row>
    <row r="680" spans="23:24" ht="12.75">
      <c r="W680" s="117"/>
      <c r="X680" s="117"/>
    </row>
    <row r="681" spans="23:24" ht="12.75">
      <c r="W681" s="117"/>
      <c r="X681" s="117"/>
    </row>
    <row r="682" spans="23:24" ht="12.75">
      <c r="W682" s="117"/>
      <c r="X682" s="117"/>
    </row>
    <row r="683" spans="23:24" ht="12.75">
      <c r="W683" s="117"/>
      <c r="X683" s="117"/>
    </row>
    <row r="684" spans="23:24" ht="12.75">
      <c r="W684" s="117"/>
      <c r="X684" s="117"/>
    </row>
    <row r="685" spans="23:24" ht="12.75">
      <c r="W685" s="117"/>
      <c r="X685" s="117"/>
    </row>
    <row r="686" spans="23:24" ht="12.75">
      <c r="W686" s="117"/>
      <c r="X686" s="117"/>
    </row>
    <row r="687" spans="23:24" ht="12.75">
      <c r="W687" s="117"/>
      <c r="X687" s="117"/>
    </row>
    <row r="688" spans="23:24" ht="12.75">
      <c r="W688" s="117"/>
      <c r="X688" s="117"/>
    </row>
    <row r="689" spans="23:24" ht="12.75">
      <c r="W689" s="117"/>
      <c r="X689" s="117"/>
    </row>
    <row r="690" spans="23:24" ht="12.75">
      <c r="W690" s="117"/>
      <c r="X690" s="117"/>
    </row>
    <row r="691" spans="23:24" ht="12.75">
      <c r="W691" s="117"/>
      <c r="X691" s="117"/>
    </row>
    <row r="692" spans="23:24" ht="12.75">
      <c r="W692" s="117"/>
      <c r="X692" s="117"/>
    </row>
    <row r="693" spans="23:24" ht="12.75">
      <c r="W693" s="117"/>
      <c r="X693" s="117"/>
    </row>
    <row r="694" spans="23:24" ht="12.75">
      <c r="W694" s="117"/>
      <c r="X694" s="117"/>
    </row>
    <row r="695" spans="23:24" ht="12.75">
      <c r="W695" s="117"/>
      <c r="X695" s="117"/>
    </row>
    <row r="696" spans="23:24" ht="12.75">
      <c r="W696" s="117"/>
      <c r="X696" s="117"/>
    </row>
    <row r="697" spans="23:24" ht="12.75">
      <c r="W697" s="117"/>
      <c r="X697" s="117"/>
    </row>
    <row r="698" spans="23:24" ht="12.75">
      <c r="W698" s="117"/>
      <c r="X698" s="117"/>
    </row>
    <row r="699" spans="23:24" ht="12.75">
      <c r="W699" s="117"/>
      <c r="X699" s="117"/>
    </row>
    <row r="700" spans="23:24" ht="12.75">
      <c r="W700" s="117"/>
      <c r="X700" s="117"/>
    </row>
    <row r="701" spans="23:24" ht="12.75">
      <c r="W701" s="117"/>
      <c r="X701" s="117"/>
    </row>
    <row r="702" spans="23:24" ht="12.75">
      <c r="W702" s="117"/>
      <c r="X702" s="117"/>
    </row>
    <row r="703" spans="23:24" ht="12.75">
      <c r="W703" s="117"/>
      <c r="X703" s="117"/>
    </row>
    <row r="704" spans="23:24" ht="12.75">
      <c r="W704" s="117"/>
      <c r="X704" s="117"/>
    </row>
    <row r="705" spans="23:24" ht="12.75">
      <c r="W705" s="117"/>
      <c r="X705" s="117"/>
    </row>
    <row r="706" spans="23:24" ht="12.75">
      <c r="W706" s="117"/>
      <c r="X706" s="117"/>
    </row>
    <row r="707" spans="23:24" ht="12.75">
      <c r="W707" s="117"/>
      <c r="X707" s="117"/>
    </row>
    <row r="708" spans="23:24" ht="12.75">
      <c r="W708" s="117"/>
      <c r="X708" s="117"/>
    </row>
    <row r="709" spans="23:24" ht="12.75">
      <c r="W709" s="117"/>
      <c r="X709" s="117"/>
    </row>
    <row r="710" spans="23:24" ht="12.75">
      <c r="W710" s="117"/>
      <c r="X710" s="117"/>
    </row>
    <row r="711" spans="23:24" ht="12.75">
      <c r="W711" s="117"/>
      <c r="X711" s="117"/>
    </row>
    <row r="712" spans="23:24" ht="12.75">
      <c r="W712" s="117"/>
      <c r="X712" s="117"/>
    </row>
    <row r="713" spans="23:24" ht="12.75">
      <c r="W713" s="117"/>
      <c r="X713" s="117"/>
    </row>
    <row r="714" spans="23:24" ht="12.75">
      <c r="W714" s="117"/>
      <c r="X714" s="117"/>
    </row>
    <row r="715" spans="23:24" ht="12.75">
      <c r="W715" s="117"/>
      <c r="X715" s="117"/>
    </row>
    <row r="716" spans="23:24" ht="12.75">
      <c r="W716" s="117"/>
      <c r="X716" s="117"/>
    </row>
    <row r="717" spans="23:24" ht="12.75">
      <c r="W717" s="117"/>
      <c r="X717" s="117"/>
    </row>
    <row r="718" spans="23:24" ht="12.75">
      <c r="W718" s="117"/>
      <c r="X718" s="117"/>
    </row>
    <row r="719" spans="23:24" ht="12.75">
      <c r="W719" s="117"/>
      <c r="X719" s="117"/>
    </row>
    <row r="720" spans="23:24" ht="12.75">
      <c r="W720" s="117"/>
      <c r="X720" s="117"/>
    </row>
    <row r="721" spans="23:24" ht="12.75">
      <c r="W721" s="117"/>
      <c r="X721" s="117"/>
    </row>
    <row r="722" spans="23:24" ht="12.75">
      <c r="W722" s="117"/>
      <c r="X722" s="117"/>
    </row>
    <row r="723" spans="23:24" ht="12.75">
      <c r="W723" s="117"/>
      <c r="X723" s="117"/>
    </row>
    <row r="724" spans="23:24" ht="12.75">
      <c r="W724" s="117"/>
      <c r="X724" s="117"/>
    </row>
    <row r="725" spans="23:24" ht="12.75">
      <c r="W725" s="117"/>
      <c r="X725" s="117"/>
    </row>
    <row r="726" spans="23:24" ht="12.75">
      <c r="W726" s="117"/>
      <c r="X726" s="117"/>
    </row>
    <row r="727" spans="23:24" ht="12.75">
      <c r="W727" s="117"/>
      <c r="X727" s="117"/>
    </row>
    <row r="728" spans="23:24" ht="12.75">
      <c r="W728" s="117"/>
      <c r="X728" s="117"/>
    </row>
    <row r="729" spans="23:24" ht="12.75">
      <c r="W729" s="117"/>
      <c r="X729" s="117"/>
    </row>
    <row r="730" spans="23:24" ht="12.75">
      <c r="W730" s="117"/>
      <c r="X730" s="117"/>
    </row>
    <row r="731" spans="23:24" ht="12.75">
      <c r="W731" s="117"/>
      <c r="X731" s="117"/>
    </row>
    <row r="732" spans="23:24" ht="12.75">
      <c r="W732" s="117"/>
      <c r="X732" s="117"/>
    </row>
    <row r="733" spans="23:24" ht="12.75">
      <c r="W733" s="117"/>
      <c r="X733" s="117"/>
    </row>
    <row r="734" spans="23:24" ht="12.75">
      <c r="W734" s="117"/>
      <c r="X734" s="117"/>
    </row>
    <row r="735" spans="23:24" ht="12.75">
      <c r="W735" s="117"/>
      <c r="X735" s="117"/>
    </row>
    <row r="736" spans="23:24" ht="12.75">
      <c r="W736" s="117"/>
      <c r="X736" s="117"/>
    </row>
    <row r="737" spans="23:24" ht="12.75">
      <c r="W737" s="117"/>
      <c r="X737" s="117"/>
    </row>
    <row r="738" spans="23:24" ht="12.75">
      <c r="W738" s="117"/>
      <c r="X738" s="117"/>
    </row>
    <row r="739" spans="23:24" ht="12.75">
      <c r="W739" s="117"/>
      <c r="X739" s="117"/>
    </row>
    <row r="740" spans="23:24" ht="12.75">
      <c r="W740" s="117"/>
      <c r="X740" s="117"/>
    </row>
    <row r="741" spans="23:24" ht="12.75">
      <c r="W741" s="117"/>
      <c r="X741" s="117"/>
    </row>
    <row r="742" spans="23:24" ht="12.75">
      <c r="W742" s="117"/>
      <c r="X742" s="117"/>
    </row>
    <row r="743" spans="23:24" ht="12.75">
      <c r="W743" s="117"/>
      <c r="X743" s="117"/>
    </row>
    <row r="744" spans="23:24" ht="12.75">
      <c r="W744" s="117"/>
      <c r="X744" s="117"/>
    </row>
    <row r="745" spans="23:24" ht="12.75">
      <c r="W745" s="117"/>
      <c r="X745" s="117"/>
    </row>
    <row r="746" spans="23:24" ht="12.75">
      <c r="W746" s="117"/>
      <c r="X746" s="117"/>
    </row>
    <row r="747" spans="23:24" ht="12.75">
      <c r="W747" s="117"/>
      <c r="X747" s="117"/>
    </row>
    <row r="748" spans="23:24" ht="12.75">
      <c r="W748" s="117"/>
      <c r="X748" s="117"/>
    </row>
    <row r="749" spans="23:24" ht="12.75">
      <c r="W749" s="117"/>
      <c r="X749" s="117"/>
    </row>
    <row r="750" spans="23:24" ht="12.75">
      <c r="W750" s="117"/>
      <c r="X750" s="117"/>
    </row>
    <row r="751" spans="23:24" ht="12.75">
      <c r="W751" s="117"/>
      <c r="X751" s="117"/>
    </row>
    <row r="752" spans="23:24" ht="12.75">
      <c r="W752" s="117"/>
      <c r="X752" s="117"/>
    </row>
    <row r="753" spans="23:24" ht="12.75">
      <c r="W753" s="117"/>
      <c r="X753" s="117"/>
    </row>
    <row r="754" spans="23:24" ht="12.75">
      <c r="W754" s="117"/>
      <c r="X754" s="117"/>
    </row>
    <row r="755" spans="23:24" ht="12.75">
      <c r="W755" s="117"/>
      <c r="X755" s="117"/>
    </row>
    <row r="756" spans="23:24" ht="12.75">
      <c r="W756" s="117"/>
      <c r="X756" s="117"/>
    </row>
    <row r="757" spans="23:24" ht="12.75">
      <c r="W757" s="117"/>
      <c r="X757" s="117"/>
    </row>
    <row r="758" spans="23:24" ht="12.75">
      <c r="W758" s="117"/>
      <c r="X758" s="117"/>
    </row>
    <row r="759" spans="23:24" ht="12.75">
      <c r="W759" s="117"/>
      <c r="X759" s="117"/>
    </row>
    <row r="760" spans="23:24" ht="12.75">
      <c r="W760" s="117"/>
      <c r="X760" s="117"/>
    </row>
    <row r="761" spans="23:24" ht="12.75">
      <c r="W761" s="117"/>
      <c r="X761" s="117"/>
    </row>
    <row r="762" spans="23:24" ht="12.75">
      <c r="W762" s="117"/>
      <c r="X762" s="117"/>
    </row>
    <row r="763" spans="23:24" ht="12.75">
      <c r="W763" s="117"/>
      <c r="X763" s="117"/>
    </row>
    <row r="764" spans="23:24" ht="12.75">
      <c r="W764" s="117"/>
      <c r="X764" s="117"/>
    </row>
    <row r="765" spans="23:24" ht="12.75">
      <c r="W765" s="117"/>
      <c r="X765" s="117"/>
    </row>
    <row r="766" spans="23:24" ht="12.75">
      <c r="W766" s="117"/>
      <c r="X766" s="117"/>
    </row>
    <row r="767" spans="23:24" ht="12.75">
      <c r="W767" s="117"/>
      <c r="X767" s="117"/>
    </row>
    <row r="768" spans="23:24" ht="12.75">
      <c r="W768" s="117"/>
      <c r="X768" s="117"/>
    </row>
    <row r="769" spans="23:24" ht="12.75">
      <c r="W769" s="117"/>
      <c r="X769" s="117"/>
    </row>
    <row r="770" spans="23:24" ht="12.75">
      <c r="W770" s="117"/>
      <c r="X770" s="117"/>
    </row>
    <row r="771" spans="23:24" ht="12.75">
      <c r="W771" s="117"/>
      <c r="X771" s="117"/>
    </row>
    <row r="772" spans="23:24" ht="12.75">
      <c r="W772" s="117"/>
      <c r="X772" s="117"/>
    </row>
    <row r="773" spans="23:24" ht="12.75">
      <c r="W773" s="117"/>
      <c r="X773" s="117"/>
    </row>
    <row r="774" spans="23:24" ht="12.75">
      <c r="W774" s="117"/>
      <c r="X774" s="117"/>
    </row>
    <row r="775" spans="23:24" ht="12.75">
      <c r="W775" s="117"/>
      <c r="X775" s="117"/>
    </row>
    <row r="776" spans="23:24" ht="12.75">
      <c r="W776" s="117"/>
      <c r="X776" s="117"/>
    </row>
    <row r="777" spans="23:24" ht="12.75">
      <c r="W777" s="117"/>
      <c r="X777" s="117"/>
    </row>
    <row r="778" spans="23:24" ht="12.75">
      <c r="W778" s="117"/>
      <c r="X778" s="117"/>
    </row>
    <row r="779" spans="23:24" ht="12.75">
      <c r="W779" s="117"/>
      <c r="X779" s="117"/>
    </row>
    <row r="780" spans="23:24" ht="12.75">
      <c r="W780" s="117"/>
      <c r="X780" s="117"/>
    </row>
    <row r="781" spans="23:24" ht="12.75">
      <c r="W781" s="117"/>
      <c r="X781" s="117"/>
    </row>
    <row r="782" spans="23:24" ht="12.75">
      <c r="W782" s="117"/>
      <c r="X782" s="117"/>
    </row>
    <row r="783" spans="23:24" ht="12.75">
      <c r="W783" s="117"/>
      <c r="X783" s="117"/>
    </row>
    <row r="784" spans="23:24" ht="12.75">
      <c r="W784" s="117"/>
      <c r="X784" s="117"/>
    </row>
    <row r="785" spans="23:24" ht="12.75">
      <c r="W785" s="117"/>
      <c r="X785" s="117"/>
    </row>
    <row r="786" spans="23:24" ht="12.75">
      <c r="W786" s="117"/>
      <c r="X786" s="117"/>
    </row>
    <row r="787" spans="23:24" ht="12.75">
      <c r="W787" s="117"/>
      <c r="X787" s="117"/>
    </row>
    <row r="788" spans="23:24" ht="12.75">
      <c r="W788" s="117"/>
      <c r="X788" s="117"/>
    </row>
    <row r="789" spans="23:24" ht="12.75">
      <c r="W789" s="117"/>
      <c r="X789" s="117"/>
    </row>
    <row r="790" spans="23:24" ht="12.75">
      <c r="W790" s="117"/>
      <c r="X790" s="117"/>
    </row>
    <row r="791" spans="23:24" ht="12.75">
      <c r="W791" s="117"/>
      <c r="X791" s="117"/>
    </row>
    <row r="792" spans="23:24" ht="12.75">
      <c r="W792" s="117"/>
      <c r="X792" s="117"/>
    </row>
    <row r="793" spans="23:24" ht="12.75">
      <c r="W793" s="117"/>
      <c r="X793" s="117"/>
    </row>
    <row r="794" spans="23:24" ht="12.75">
      <c r="W794" s="117"/>
      <c r="X794" s="117"/>
    </row>
    <row r="795" spans="23:24" ht="12.75">
      <c r="W795" s="117"/>
      <c r="X795" s="117"/>
    </row>
    <row r="796" spans="23:24" ht="12.75">
      <c r="W796" s="117"/>
      <c r="X796" s="117"/>
    </row>
  </sheetData>
  <sheetProtection/>
  <mergeCells count="3">
    <mergeCell ref="B5:F5"/>
    <mergeCell ref="H14:I14"/>
    <mergeCell ref="C7:I7"/>
  </mergeCells>
  <printOptions horizontalCentered="1"/>
  <pageMargins left="0.3937007874015748" right="0.3937007874015748" top="0.86" bottom="0.67" header="0.46" footer="0.42"/>
  <pageSetup fitToHeight="1" fitToWidth="1" horizontalDpi="300" verticalDpi="300" orientation="portrait" paperSize="9" scale="95" r:id="rId4"/>
  <headerFooter alignWithMargins="0">
    <oddHeader>&amp;L&amp;"Arial,Standard"&amp;10Muster GmbH
Abteilung&amp;R&amp;"Arial,Standard"&amp;10T. Muster
01.03.02</oddHeader>
    <oddFooter>&amp;L&amp;"Arial,Standard"&amp;10&amp;A&amp;C&amp;"Arial,Standard"&amp;10Seite &amp;P&amp;R&amp;"Symbol,Standard"Ó&amp;"Arial,Standard"&amp;10 Haufe Mediengruppe</oddFooter>
  </headerFooter>
  <drawing r:id="rId3"/>
  <legacyDrawing r:id="rId2"/>
</worksheet>
</file>

<file path=xl/worksheets/sheet9.xml><?xml version="1.0" encoding="utf-8"?>
<worksheet xmlns="http://schemas.openxmlformats.org/spreadsheetml/2006/main" xmlns:r="http://schemas.openxmlformats.org/officeDocument/2006/relationships">
  <sheetPr codeName="Tabelle5" transitionEvaluation="1">
    <pageSetUpPr fitToPage="1"/>
  </sheetPr>
  <dimension ref="A1:M36"/>
  <sheetViews>
    <sheetView showGridLines="0" showRowColHeaders="0" zoomScale="85" zoomScaleNormal="85" zoomScalePageLayoutView="0" workbookViewId="0" topLeftCell="A14">
      <selection activeCell="G32" sqref="G32"/>
    </sheetView>
  </sheetViews>
  <sheetFormatPr defaultColWidth="12.28125" defaultRowHeight="12.75"/>
  <cols>
    <col min="1" max="2" width="0.9921875" style="544" customWidth="1"/>
    <col min="3" max="3" width="6.8515625" style="544" customWidth="1"/>
    <col min="4" max="4" width="12.28125" style="544" customWidth="1"/>
    <col min="5" max="5" width="18.28125" style="544" customWidth="1"/>
    <col min="6" max="6" width="17.00390625" style="545" customWidth="1"/>
    <col min="7" max="7" width="12.28125" style="544" customWidth="1"/>
    <col min="8" max="8" width="16.57421875" style="544" customWidth="1"/>
    <col min="9" max="9" width="24.57421875" style="544" customWidth="1"/>
    <col min="10" max="11" width="0.9921875" style="544" customWidth="1"/>
    <col min="12" max="16384" width="12.28125" style="544" customWidth="1"/>
  </cols>
  <sheetData>
    <row r="1" spans="1:11" s="204" customFormat="1" ht="0.75" customHeight="1">
      <c r="A1" s="201"/>
      <c r="B1" s="201"/>
      <c r="C1" s="201"/>
      <c r="D1" s="201"/>
      <c r="E1" s="201"/>
      <c r="F1" s="201"/>
      <c r="G1" s="201"/>
      <c r="H1" s="201"/>
      <c r="I1" s="201"/>
      <c r="J1" s="201"/>
      <c r="K1" s="380"/>
    </row>
    <row r="2" spans="1:11" s="204" customFormat="1" ht="0.75" customHeight="1">
      <c r="A2" s="201"/>
      <c r="B2" s="205"/>
      <c r="C2" s="205"/>
      <c r="D2" s="205"/>
      <c r="E2" s="205"/>
      <c r="F2" s="205"/>
      <c r="G2" s="205"/>
      <c r="H2" s="205"/>
      <c r="I2" s="205"/>
      <c r="J2" s="205"/>
      <c r="K2" s="380"/>
    </row>
    <row r="3" spans="1:11" s="204" customFormat="1" ht="0.75" customHeight="1">
      <c r="A3" s="201"/>
      <c r="B3" s="205"/>
      <c r="C3" s="205"/>
      <c r="D3" s="205"/>
      <c r="E3" s="205"/>
      <c r="F3" s="205"/>
      <c r="G3" s="205"/>
      <c r="H3" s="205"/>
      <c r="I3" s="205"/>
      <c r="J3" s="205"/>
      <c r="K3" s="380"/>
    </row>
    <row r="4" spans="1:13" s="209" customFormat="1" ht="0.75" customHeight="1">
      <c r="A4" s="201"/>
      <c r="B4" s="208"/>
      <c r="C4" s="29"/>
      <c r="D4" s="30"/>
      <c r="E4" s="30"/>
      <c r="F4" s="30"/>
      <c r="G4" s="30"/>
      <c r="H4" s="30"/>
      <c r="I4" s="30"/>
      <c r="J4" s="30"/>
      <c r="K4" s="380"/>
      <c r="L4" s="202"/>
      <c r="M4" s="202"/>
    </row>
    <row r="5" spans="1:13" s="209" customFormat="1" ht="0.75" customHeight="1">
      <c r="A5" s="201"/>
      <c r="B5" s="691"/>
      <c r="C5" s="691"/>
      <c r="D5" s="691"/>
      <c r="E5" s="691"/>
      <c r="F5" s="691"/>
      <c r="G5" s="691"/>
      <c r="H5" s="201"/>
      <c r="I5" s="201"/>
      <c r="J5" s="201"/>
      <c r="K5" s="380"/>
      <c r="L5" s="202"/>
      <c r="M5" s="202"/>
    </row>
    <row r="6" spans="1:11" ht="12.75">
      <c r="A6" s="380"/>
      <c r="K6" s="380"/>
    </row>
    <row r="7" spans="1:11" ht="24.75" customHeight="1">
      <c r="A7" s="380"/>
      <c r="C7" s="717" t="s">
        <v>180</v>
      </c>
      <c r="D7" s="717"/>
      <c r="E7" s="717"/>
      <c r="F7" s="717"/>
      <c r="G7" s="717"/>
      <c r="H7" s="717"/>
      <c r="I7" s="717"/>
      <c r="J7" s="546"/>
      <c r="K7" s="380"/>
    </row>
    <row r="8" spans="1:11" ht="15.75">
      <c r="A8" s="380"/>
      <c r="D8" s="547"/>
      <c r="E8" s="548"/>
      <c r="F8" s="549"/>
      <c r="G8" s="548"/>
      <c r="H8" s="548"/>
      <c r="I8" s="548"/>
      <c r="K8" s="380"/>
    </row>
    <row r="9" spans="1:11" ht="15.75">
      <c r="A9" s="380"/>
      <c r="D9" s="547"/>
      <c r="E9" s="548"/>
      <c r="F9" s="549"/>
      <c r="G9" s="548"/>
      <c r="H9" s="548"/>
      <c r="I9" s="548"/>
      <c r="K9" s="380"/>
    </row>
    <row r="10" spans="1:11" ht="15.75">
      <c r="A10" s="380"/>
      <c r="D10" s="547"/>
      <c r="E10" s="548"/>
      <c r="F10" s="549"/>
      <c r="G10" s="548"/>
      <c r="H10" s="548"/>
      <c r="I10" s="548"/>
      <c r="K10" s="380"/>
    </row>
    <row r="11" spans="1:11" ht="15.75">
      <c r="A11" s="380"/>
      <c r="D11" s="547"/>
      <c r="E11" s="548"/>
      <c r="F11" s="549"/>
      <c r="G11" s="548"/>
      <c r="H11" s="548"/>
      <c r="I11" s="548"/>
      <c r="K11" s="380"/>
    </row>
    <row r="12" spans="1:11" ht="15.75">
      <c r="A12" s="380"/>
      <c r="D12" s="547"/>
      <c r="E12" s="548"/>
      <c r="F12" s="549"/>
      <c r="G12" s="548"/>
      <c r="H12" s="548"/>
      <c r="I12" s="548"/>
      <c r="K12" s="380"/>
    </row>
    <row r="13" spans="1:11" ht="18" customHeight="1">
      <c r="A13" s="380"/>
      <c r="D13" s="550" t="s">
        <v>158</v>
      </c>
      <c r="E13" s="551"/>
      <c r="F13" s="552">
        <v>10000</v>
      </c>
      <c r="G13" s="548"/>
      <c r="H13" s="548"/>
      <c r="I13" s="548"/>
      <c r="K13" s="380"/>
    </row>
    <row r="14" spans="1:11" ht="18" customHeight="1">
      <c r="A14" s="380"/>
      <c r="D14" s="550" t="s">
        <v>181</v>
      </c>
      <c r="E14" s="551"/>
      <c r="F14" s="553">
        <v>115</v>
      </c>
      <c r="G14" s="548"/>
      <c r="H14" s="548"/>
      <c r="I14" s="548"/>
      <c r="K14" s="380"/>
    </row>
    <row r="15" spans="1:11" ht="18" customHeight="1">
      <c r="A15" s="380"/>
      <c r="D15" s="550" t="s">
        <v>182</v>
      </c>
      <c r="E15" s="551"/>
      <c r="F15" s="553">
        <v>215</v>
      </c>
      <c r="G15" s="548"/>
      <c r="H15" s="548"/>
      <c r="I15" s="548"/>
      <c r="K15" s="380"/>
    </row>
    <row r="16" spans="1:11" ht="15.75">
      <c r="A16" s="380"/>
      <c r="D16" s="547"/>
      <c r="E16" s="548"/>
      <c r="F16" s="549"/>
      <c r="G16" s="548"/>
      <c r="H16" s="548"/>
      <c r="I16" s="548"/>
      <c r="K16" s="380"/>
    </row>
    <row r="17" spans="1:11" ht="15.75">
      <c r="A17" s="380"/>
      <c r="D17" s="547"/>
      <c r="E17" s="548"/>
      <c r="F17" s="549"/>
      <c r="G17" s="548"/>
      <c r="H17" s="548"/>
      <c r="I17" s="548"/>
      <c r="K17" s="380"/>
    </row>
    <row r="18" spans="1:11" ht="12.75">
      <c r="A18" s="380"/>
      <c r="K18" s="380"/>
    </row>
    <row r="19" spans="1:11" ht="18" customHeight="1">
      <c r="A19" s="380"/>
      <c r="C19" s="554"/>
      <c r="D19" s="555" t="s">
        <v>134</v>
      </c>
      <c r="E19" s="556"/>
      <c r="F19" s="557" t="s">
        <v>53</v>
      </c>
      <c r="G19" s="558"/>
      <c r="H19" s="559" t="s">
        <v>60</v>
      </c>
      <c r="I19" s="560" t="s">
        <v>135</v>
      </c>
      <c r="K19" s="380"/>
    </row>
    <row r="20" spans="1:11" ht="18" customHeight="1">
      <c r="A20" s="380"/>
      <c r="C20" s="561"/>
      <c r="D20" s="562"/>
      <c r="E20" s="563"/>
      <c r="F20" s="564"/>
      <c r="G20" s="562"/>
      <c r="H20" s="563"/>
      <c r="I20" s="565"/>
      <c r="K20" s="380"/>
    </row>
    <row r="21" spans="1:11" ht="18" customHeight="1">
      <c r="A21" s="380"/>
      <c r="C21" s="566"/>
      <c r="D21" s="567" t="s">
        <v>171</v>
      </c>
      <c r="E21" s="568"/>
      <c r="F21" s="71">
        <f>F13*F14</f>
        <v>1150000</v>
      </c>
      <c r="G21" s="569"/>
      <c r="H21" s="570">
        <v>1</v>
      </c>
      <c r="I21" s="571" t="s">
        <v>183</v>
      </c>
      <c r="K21" s="380"/>
    </row>
    <row r="22" spans="1:11" ht="18" customHeight="1">
      <c r="A22" s="380"/>
      <c r="C22" s="566"/>
      <c r="D22" s="572" t="s">
        <v>145</v>
      </c>
      <c r="E22" s="573"/>
      <c r="F22" s="72">
        <f>'Kostenplan. u. -trennung'!E43-'Kostenplan. u. -trennung'!E27</f>
        <v>518700</v>
      </c>
      <c r="G22" s="574"/>
      <c r="H22" s="73">
        <f>F22/F21</f>
        <v>0.45104347826086955</v>
      </c>
      <c r="I22" s="571" t="s">
        <v>184</v>
      </c>
      <c r="K22" s="380"/>
    </row>
    <row r="23" spans="1:11" ht="18" customHeight="1">
      <c r="A23" s="380"/>
      <c r="C23" s="566"/>
      <c r="D23" s="567" t="s">
        <v>185</v>
      </c>
      <c r="E23" s="568"/>
      <c r="F23" s="575">
        <f>F21+F22</f>
        <v>1668700</v>
      </c>
      <c r="G23" s="569">
        <v>1</v>
      </c>
      <c r="H23" s="570">
        <f>H21+H22</f>
        <v>1.4510434782608694</v>
      </c>
      <c r="I23" s="571"/>
      <c r="K23" s="380"/>
    </row>
    <row r="24" spans="1:11" ht="18" customHeight="1">
      <c r="A24" s="380"/>
      <c r="C24" s="566"/>
      <c r="D24" s="567"/>
      <c r="E24" s="568"/>
      <c r="F24" s="576"/>
      <c r="G24" s="569"/>
      <c r="H24" s="570"/>
      <c r="I24" s="571"/>
      <c r="K24" s="380"/>
    </row>
    <row r="25" spans="1:11" ht="18" customHeight="1">
      <c r="A25" s="380"/>
      <c r="C25" s="577"/>
      <c r="D25" s="578" t="s">
        <v>186</v>
      </c>
      <c r="E25" s="579"/>
      <c r="F25" s="580">
        <f>F27-F23</f>
        <v>-3805.0420168067794</v>
      </c>
      <c r="G25" s="581">
        <f>F25/F23</f>
        <v>-0.0022802433132419124</v>
      </c>
      <c r="H25" s="74"/>
      <c r="I25" s="582" t="s">
        <v>187</v>
      </c>
      <c r="K25" s="380"/>
    </row>
    <row r="26" spans="1:11" ht="18" customHeight="1">
      <c r="A26" s="380"/>
      <c r="C26" s="566"/>
      <c r="D26" s="583"/>
      <c r="E26" s="568"/>
      <c r="F26" s="576"/>
      <c r="G26" s="569"/>
      <c r="H26" s="584"/>
      <c r="I26" s="571"/>
      <c r="K26" s="380"/>
    </row>
    <row r="27" spans="1:11" ht="18" customHeight="1">
      <c r="A27" s="380"/>
      <c r="C27" s="566"/>
      <c r="D27" s="585" t="s">
        <v>188</v>
      </c>
      <c r="E27" s="573"/>
      <c r="F27" s="586">
        <f>F29-F28</f>
        <v>1664894.9579831932</v>
      </c>
      <c r="G27" s="574">
        <f>G23+G25</f>
        <v>0.997719756686758</v>
      </c>
      <c r="H27" s="587">
        <f>H29-H28</f>
        <v>0.97</v>
      </c>
      <c r="I27" s="571"/>
      <c r="K27" s="380"/>
    </row>
    <row r="28" spans="1:11" ht="18" customHeight="1">
      <c r="A28" s="380"/>
      <c r="C28" s="566"/>
      <c r="D28" s="588" t="s">
        <v>175</v>
      </c>
      <c r="E28" s="568"/>
      <c r="F28" s="575">
        <f>F29*H28/H29</f>
        <v>51491.59663865546</v>
      </c>
      <c r="G28" s="569"/>
      <c r="H28" s="75">
        <f>Vorwärts!C34</f>
        <v>0.03</v>
      </c>
      <c r="I28" s="571" t="s">
        <v>184</v>
      </c>
      <c r="K28" s="380"/>
    </row>
    <row r="29" spans="1:11" ht="18" customHeight="1">
      <c r="A29" s="380"/>
      <c r="C29" s="566"/>
      <c r="D29" s="585" t="s">
        <v>153</v>
      </c>
      <c r="E29" s="573"/>
      <c r="F29" s="586">
        <f>F31-F30</f>
        <v>1716386.5546218487</v>
      </c>
      <c r="G29" s="574">
        <f>G31-G30</f>
        <v>0.95</v>
      </c>
      <c r="H29" s="587">
        <v>1</v>
      </c>
      <c r="I29" s="571"/>
      <c r="K29" s="380"/>
    </row>
    <row r="30" spans="1:11" ht="18" customHeight="1">
      <c r="A30" s="380"/>
      <c r="C30" s="566"/>
      <c r="D30" s="588" t="s">
        <v>189</v>
      </c>
      <c r="E30" s="568"/>
      <c r="F30" s="575">
        <f>F33*G30/G33</f>
        <v>90336.13445378152</v>
      </c>
      <c r="G30" s="76">
        <f>Vorwärts!C37</f>
        <v>0.05</v>
      </c>
      <c r="H30" s="570"/>
      <c r="I30" s="571" t="s">
        <v>184</v>
      </c>
      <c r="K30" s="380"/>
    </row>
    <row r="31" spans="1:11" ht="18" customHeight="1">
      <c r="A31" s="380"/>
      <c r="C31" s="566"/>
      <c r="D31" s="585" t="s">
        <v>190</v>
      </c>
      <c r="E31" s="573"/>
      <c r="F31" s="586">
        <f>F33-F32</f>
        <v>1806722.6890756302</v>
      </c>
      <c r="G31" s="589">
        <v>1</v>
      </c>
      <c r="H31" s="587"/>
      <c r="I31" s="571"/>
      <c r="K31" s="380"/>
    </row>
    <row r="32" spans="1:11" ht="18" customHeight="1">
      <c r="A32" s="380"/>
      <c r="C32" s="566"/>
      <c r="D32" s="588" t="s">
        <v>178</v>
      </c>
      <c r="E32" s="568"/>
      <c r="F32" s="575">
        <f>F33*G32/G33</f>
        <v>343277.3109243698</v>
      </c>
      <c r="G32" s="76">
        <f>Vorwärts!C40</f>
        <v>0.19</v>
      </c>
      <c r="H32" s="570"/>
      <c r="I32" s="571" t="s">
        <v>191</v>
      </c>
      <c r="K32" s="380"/>
    </row>
    <row r="33" spans="1:11" ht="18" customHeight="1">
      <c r="A33" s="380"/>
      <c r="C33" s="590"/>
      <c r="D33" s="585" t="s">
        <v>182</v>
      </c>
      <c r="E33" s="573"/>
      <c r="F33" s="77">
        <f>F13*F15</f>
        <v>2150000</v>
      </c>
      <c r="G33" s="574">
        <f>G31+G32</f>
        <v>1.19</v>
      </c>
      <c r="H33" s="587"/>
      <c r="I33" s="591" t="s">
        <v>192</v>
      </c>
      <c r="K33" s="380"/>
    </row>
    <row r="34" spans="1:11" ht="12.75">
      <c r="A34" s="380"/>
      <c r="C34" s="548"/>
      <c r="D34" s="548"/>
      <c r="E34" s="548"/>
      <c r="F34" s="549"/>
      <c r="G34" s="548"/>
      <c r="H34" s="548"/>
      <c r="I34" s="548"/>
      <c r="K34" s="380"/>
    </row>
    <row r="35" spans="1:11" ht="12.75">
      <c r="A35" s="380"/>
      <c r="K35" s="380"/>
    </row>
    <row r="36" spans="1:11" ht="3.75" customHeight="1">
      <c r="A36" s="380"/>
      <c r="B36" s="380"/>
      <c r="C36" s="380"/>
      <c r="D36" s="380"/>
      <c r="E36" s="380"/>
      <c r="F36" s="380"/>
      <c r="G36" s="380"/>
      <c r="H36" s="380"/>
      <c r="I36" s="380"/>
      <c r="J36" s="380"/>
      <c r="K36" s="380"/>
    </row>
  </sheetData>
  <sheetProtection/>
  <mergeCells count="2">
    <mergeCell ref="C7:I7"/>
    <mergeCell ref="B5:G5"/>
  </mergeCells>
  <printOptions horizontalCentered="1"/>
  <pageMargins left="0.3937007874015748" right="0.3937007874015748" top="0.7874015748031497" bottom="0.75" header="0.44" footer="0.42"/>
  <pageSetup fitToHeight="1" fitToWidth="1" orientation="portrait" paperSize="9" scale="95" r:id="rId4"/>
  <headerFooter alignWithMargins="0">
    <oddHeader>&amp;L&amp;"Arial,Standard"&amp;10Muster GmbH
Abteilung&amp;R&amp;"Arial,Standard"&amp;10T. Muster
01.03.02</oddHeader>
    <oddFooter>&amp;L&amp;"Arial,Standard"&amp;10&amp;A&amp;C&amp;"Arial,Standard"&amp;10Seite &amp;P&amp;R&amp;"Symbol,Standard"Ó&amp;"Arial,Standard"&amp;10 Haufe Mediengruppe</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Rudolf Haufe Verlag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Müller, Manuela</dc:creator>
  <cp:keywords/>
  <dc:description/>
  <cp:lastModifiedBy>Büroservice Schramm</cp:lastModifiedBy>
  <cp:lastPrinted>2002-10-21T12:07:31Z</cp:lastPrinted>
  <dcterms:created xsi:type="dcterms:W3CDTF">2002-10-09T08:00:20Z</dcterms:created>
  <dcterms:modified xsi:type="dcterms:W3CDTF">2012-01-22T13:16:14Z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-1948309146</vt:i4>
  </property>
  <property fmtid="{D5CDD505-2E9C-101B-9397-08002B2CF9AE}" pid="3" name="_EmailSubject">
    <vt:lpwstr>Vorlage angepasst</vt:lpwstr>
  </property>
  <property fmtid="{D5CDD505-2E9C-101B-9397-08002B2CF9AE}" pid="4" name="_AuthorEmail">
    <vt:lpwstr>Held-Office@t-online.de</vt:lpwstr>
  </property>
  <property fmtid="{D5CDD505-2E9C-101B-9397-08002B2CF9AE}" pid="5" name="_AuthorEmailDisplayName">
    <vt:lpwstr>Bernd Held</vt:lpwstr>
  </property>
  <property fmtid="{D5CDD505-2E9C-101B-9397-08002B2CF9AE}" pid="6" name="_PreviousAdHocReviewCycleID">
    <vt:i4>-1948309146</vt:i4>
  </property>
  <property fmtid="{D5CDD505-2E9C-101B-9397-08002B2CF9AE}" pid="7" name="_ReviewingToolsShownOnce">
    <vt:lpwstr/>
  </property>
</Properties>
</file>